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health-my.sharepoint.com/personal/ivica_pavic_ontariohealth_ca/Documents/Desktop/"/>
    </mc:Choice>
  </mc:AlternateContent>
  <xr:revisionPtr revIDLastSave="65" documentId="8_{F11827D2-373F-4619-92BB-E1BD9301C199}" xr6:coauthVersionLast="47" xr6:coauthVersionMax="47" xr10:uidLastSave="{B5C3B856-1944-4E74-8DD6-EC679CC95C00}"/>
  <bookViews>
    <workbookView xWindow="-120" yWindow="-120" windowWidth="29040" windowHeight="15720" xr2:uid="{00000000-000D-0000-FFFF-FFFF00000000}"/>
  </bookViews>
  <sheets>
    <sheet name="Budget" sheetId="13" r:id="rId1"/>
    <sheet name="One-time Startup Cost" sheetId="16" r:id="rId2"/>
    <sheet name="Roles" sheetId="14" r:id="rId3"/>
  </sheets>
  <externalReferences>
    <externalReference r:id="rId4"/>
    <externalReference r:id="rId5"/>
    <externalReference r:id="rId6"/>
  </externalReferences>
  <definedNames>
    <definedName name="AHPList">'[1]AHP List'!$A$1:$A$19</definedName>
    <definedName name="CDM">[2]Lists!$A$11:$A$17</definedName>
    <definedName name="Chronic">#REF!</definedName>
    <definedName name="Chronic2">[1]Lists!$A$2:$A$10</definedName>
    <definedName name="CompCare">#REF!</definedName>
    <definedName name="Disease">#REF!</definedName>
    <definedName name="Early">#REF!</definedName>
    <definedName name="Education">#REF!</definedName>
    <definedName name="FTE">#REF!</definedName>
    <definedName name="HPDP">#REF!</definedName>
    <definedName name="HPDP2">[1]Lists!$A$12:$A$17</definedName>
    <definedName name="Month">#REF!</definedName>
    <definedName name="Months">#REF!</definedName>
    <definedName name="Other">#REF!</definedName>
    <definedName name="Other1">#REF!</definedName>
    <definedName name="Qrts">[3]Quaters!$A$1:$A$4</definedName>
    <definedName name="Qs">[3]Quaters!$A$1:$A$4</definedName>
    <definedName name="Quarters">#REF!</definedName>
    <definedName name="SN">#REF!</definedName>
    <definedName name="System">[2]Lists!$A$26:$A$28</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6" l="1"/>
  <c r="E10" i="13"/>
  <c r="G10" i="13" s="1"/>
  <c r="E11" i="13"/>
  <c r="G11" i="13" s="1"/>
  <c r="E12" i="13"/>
  <c r="G12" i="13" s="1"/>
  <c r="E13" i="13"/>
  <c r="G13" i="13" s="1"/>
  <c r="E14" i="13"/>
  <c r="G14" i="13" s="1"/>
  <c r="E15" i="13"/>
  <c r="G15" i="13" s="1"/>
  <c r="E16" i="13"/>
  <c r="G16" i="13" s="1"/>
  <c r="E17" i="13"/>
  <c r="G17" i="13" s="1"/>
  <c r="E18" i="13"/>
  <c r="G18" i="13" s="1"/>
  <c r="E19" i="13"/>
  <c r="G19" i="13" s="1"/>
  <c r="E20" i="13"/>
  <c r="G20" i="13" s="1"/>
  <c r="E21" i="13"/>
  <c r="G21" i="13" s="1"/>
  <c r="E22" i="13"/>
  <c r="G22" i="13" s="1"/>
  <c r="E23" i="13"/>
  <c r="G23" i="13" s="1"/>
  <c r="E24" i="13"/>
  <c r="G24" i="13" s="1"/>
  <c r="E25" i="13"/>
  <c r="G25" i="13" s="1"/>
  <c r="E26" i="13"/>
  <c r="G26" i="13" s="1"/>
  <c r="E27" i="13"/>
  <c r="G27" i="13" s="1"/>
  <c r="E28" i="13"/>
  <c r="G28" i="13" s="1"/>
  <c r="E29" i="13"/>
  <c r="G29" i="13" s="1"/>
  <c r="E30" i="13"/>
  <c r="G30" i="13" s="1"/>
  <c r="E31" i="13"/>
  <c r="G31" i="13" s="1"/>
  <c r="C10" i="13"/>
  <c r="C11" i="13"/>
  <c r="C12" i="13"/>
  <c r="C13" i="13"/>
  <c r="C14" i="13"/>
  <c r="C15" i="13"/>
  <c r="C16" i="13"/>
  <c r="C17" i="13"/>
  <c r="C18" i="13"/>
  <c r="C19" i="13"/>
  <c r="C20" i="13"/>
  <c r="C21" i="13"/>
  <c r="C22" i="13"/>
  <c r="C23" i="13"/>
  <c r="C24" i="13"/>
  <c r="C25" i="13"/>
  <c r="C26" i="13"/>
  <c r="C27" i="13"/>
  <c r="C28" i="13"/>
  <c r="C29" i="13"/>
  <c r="C30" i="13"/>
  <c r="C31" i="13"/>
  <c r="E40" i="13"/>
  <c r="E41" i="13"/>
  <c r="E39" i="13"/>
  <c r="E9" i="13"/>
  <c r="G9" i="13" s="1"/>
  <c r="C9" i="13"/>
  <c r="I46" i="13"/>
  <c r="C51" i="13" s="1"/>
  <c r="F34" i="13"/>
  <c r="C50" i="13" s="1"/>
  <c r="G44" i="13"/>
  <c r="G46" i="13"/>
  <c r="G45" i="13"/>
  <c r="G38" i="13"/>
  <c r="G37" i="13"/>
  <c r="G47" i="13" l="1"/>
  <c r="G32" i="13"/>
  <c r="E51" i="13"/>
  <c r="G33" i="13" l="1"/>
  <c r="G34" i="13" s="1"/>
  <c r="E50" i="13" s="1"/>
  <c r="E52" i="13" s="1"/>
  <c r="G54" i="13" s="1"/>
  <c r="C1" i="16" s="1"/>
</calcChain>
</file>

<file path=xl/sharedStrings.xml><?xml version="1.0" encoding="utf-8"?>
<sst xmlns="http://schemas.openxmlformats.org/spreadsheetml/2006/main" count="161" uniqueCount="102">
  <si>
    <t></t>
  </si>
  <si>
    <t>TYPE</t>
  </si>
  <si>
    <t></t>
  </si>
  <si>
    <t></t>
  </si>
  <si>
    <t>FTE</t>
  </si>
  <si>
    <t></t>
  </si>
  <si>
    <t>TOTAL</t>
  </si>
  <si>
    <t>IHP Role Title</t>
  </si>
  <si>
    <t>Category</t>
  </si>
  <si>
    <t>MOH 2025/26 Funded Rates</t>
  </si>
  <si>
    <t xml:space="preserve">Plan d'action pour les soins primaires (PASP) – Équipe interdisciplinaire de soins primaires </t>
  </si>
  <si>
    <t>Nom de l'organisme responsable :</t>
  </si>
  <si>
    <t>Type d'organisme responsable proposé :</t>
  </si>
  <si>
    <t>ID de la proposition :</t>
  </si>
  <si>
    <r>
      <rPr>
        <sz val="16"/>
        <color rgb="FF000000"/>
        <rFont val="Raleway"/>
      </rPr>
      <t>Instructions</t>
    </r>
    <r>
      <rPr>
        <sz val="10"/>
        <color rgb="FF000000"/>
        <rFont val="Raleway"/>
      </rPr>
      <t xml:space="preserve">:
</t>
    </r>
    <r>
      <rPr>
        <b/>
        <sz val="10"/>
        <color rgb="FF000000"/>
        <rFont val="Raleway"/>
      </rPr>
      <t>ÉTAPE 1 :</t>
    </r>
    <r>
      <rPr>
        <sz val="10"/>
        <color rgb="FF000000"/>
        <rFont val="Raleway"/>
      </rPr>
      <t xml:space="preserve">
Saisissez les détails des RESSOURCES HUMAINES en sélectionnant les titres de postes (disponibles dans la liste déroulante de la colonne B - le salaire sera automatiquement renseigné)
Veuillez inclure le nombre d'équivalents temps plein (ETP) annuels pour chaque ressource dans la colonne F
Le total du financement de base sera calculé automatiquement.
Veuillez indiquer le nom de l'organisme (responsable ou partenaire) ainsi que le site où se trouve l'ETP dans la colonne D.
</t>
    </r>
    <r>
      <rPr>
        <b/>
        <sz val="10"/>
        <color rgb="FF000000"/>
        <rFont val="Raleway"/>
      </rPr>
      <t xml:space="preserve">ÉTAPE 2 :
</t>
    </r>
    <r>
      <rPr>
        <sz val="10"/>
        <color rgb="FF000000"/>
        <rFont val="Raleway"/>
      </rPr>
      <t xml:space="preserve">Saisissez les détails de la RÉMUNÉRATION DES MÉDECINS en incluant les séances de spécialistes et les médecins collaborateurs
Saisissez le nombre de séances de spécialistes dans la colonne C (le financement sera calculé automatiquement selon le tarif prévu – 760 $ par période de trois heures)
Saisissez le nombre d'ETP IP annuels pour les médecins collaborateurs dans la colonne C (le financement sera calculé automatiquement selon le tarif prévu - 12 309,69 $ par an, par ETP IP)
Veuillez indiquer le nom de l'organisme (responsable ou partenaire) ainsi que le site où se trouve l'ETP dans la colonne D.
</t>
    </r>
    <r>
      <rPr>
        <b/>
        <sz val="10"/>
        <color rgb="FF000000"/>
        <rFont val="Raleway"/>
      </rPr>
      <t>ÉTAPE 3 :</t>
    </r>
    <r>
      <rPr>
        <sz val="10"/>
        <color rgb="FF000000"/>
        <rFont val="Raleway"/>
      </rPr>
      <t xml:space="preserve">
Saisissez les SALAIRES DES MÉDECINS EN ETP en incluant le nombre d'ETP annuels pour chaque type de médecin (CSC, MSC, OASSP) dans la colonne C
Veuillez inclure toute autre rémunération des médecins (dans les cellules disponibles indiquées comme « Autre »)
</t>
    </r>
    <r>
      <rPr>
        <b/>
        <sz val="10"/>
        <color rgb="FF000000"/>
        <rFont val="Raleway"/>
      </rPr>
      <t xml:space="preserve">ÉTAPE 4 :
</t>
    </r>
    <r>
      <rPr>
        <sz val="10"/>
        <color rgb="FF000000"/>
        <rFont val="Raleway"/>
      </rPr>
      <t xml:space="preserve">Passez en revue les détails des FRAIS GÉNÉRAUX D'EXPLOITATION dans les cellules prévues (ils représentent des frais généraux de 25 % par ETP, appliqués au nombre total d'ETP indiqué dans le tableau des ressources humaines ci-dessus)
</t>
    </r>
    <r>
      <rPr>
        <b/>
        <sz val="10"/>
        <color rgb="FF000000"/>
        <rFont val="Raleway"/>
      </rPr>
      <t>ÉTAPE 5 :</t>
    </r>
    <r>
      <rPr>
        <sz val="10"/>
        <color rgb="FF000000"/>
        <rFont val="Raleway"/>
      </rPr>
      <t xml:space="preserve">
Saisissez les détails des COÛTS DE DÉMARRAGE PONCTUELS dans l'onglet prévu (ceci peut inclure tous les coûts ponctuels et/ou de démarrage anticipés, comme l'ameublement et l'équipement, y compris les fournitures cliniques et l'informatique, de petites rénovations [par exemple, une petite amélioration de l'espace clinique comme repeindre ou ajouter une porte], etc.). Veuillez noter que le coût initial de démarrage sera examiné et que le montant final sera approuvé par SO (pour les CSC, les ESF et les CPIP) ou par le ministère (pour les OASSP). Ce montant sera réaffecté à partir des fonds excédentaires prévus en 2026-2027, conformément à la politique financière communautaire (PFC).
Remarques :
- Veuillez sélectionner le titre de poste qui correspond le mieux au rôle des ETP demandés
- Les taux salariaux sont utilisés à des fins de budgétisation et n'intègrent pas les augmentations futures. 
- Cette feuille budgétaire ne s'applique qu'aux fins de ce financement spécifique
 </t>
    </r>
  </si>
  <si>
    <r>
      <rPr>
        <b/>
        <sz val="12"/>
        <rFont val="Calibri"/>
        <family val="2"/>
        <scheme val="minor"/>
      </rPr>
      <t>RESSOURCES HUMAINES</t>
    </r>
    <r>
      <rPr>
        <sz val="12"/>
        <rFont val="Calibri"/>
        <family val="2"/>
        <scheme val="minor"/>
      </rPr>
      <t xml:space="preserve">
</t>
    </r>
    <r>
      <rPr>
        <sz val="8"/>
        <rFont val="Calibri"/>
        <family val="2"/>
        <scheme val="minor"/>
      </rPr>
      <t>(Veuillez sélectionner le titre de poste dans le menu déroulant ci-dessous)</t>
    </r>
  </si>
  <si>
    <r>
      <rPr>
        <b/>
        <sz val="12"/>
        <color rgb="FF000000"/>
        <rFont val="Calibri"/>
        <family val="2"/>
        <scheme val="minor"/>
      </rPr>
      <t xml:space="preserve">Site de l'ETP de l'organisme associé*
</t>
    </r>
    <r>
      <rPr>
        <b/>
        <sz val="8"/>
        <color rgb="FF000000"/>
        <rFont val="Calibri"/>
        <family val="2"/>
        <scheme val="minor"/>
      </rPr>
      <t>(Veuillez vous référer aux commentaires pour plus d'informations)</t>
    </r>
  </si>
  <si>
    <r>
      <t xml:space="preserve">Site de l'ETP de l'organisme associé*
</t>
    </r>
    <r>
      <rPr>
        <sz val="8"/>
        <color rgb="FF000000"/>
        <rFont val="Calibri"/>
        <family val="2"/>
        <scheme val="minor"/>
      </rPr>
      <t>(Veuillez vous référer aux commentaires pour plus d'informations)</t>
    </r>
  </si>
  <si>
    <t>SALAIRE</t>
  </si>
  <si>
    <r>
      <t xml:space="preserve">ETP
</t>
    </r>
    <r>
      <rPr>
        <sz val="8"/>
        <rFont val="Calibri"/>
        <family val="2"/>
        <scheme val="minor"/>
      </rPr>
      <t>(Saisissez le nombre)</t>
    </r>
  </si>
  <si>
    <t>FINANCEMENT DE BASE</t>
  </si>
  <si>
    <t>Infirmière praticienne</t>
  </si>
  <si>
    <t>Fournisseur de santé interprofessionnel</t>
  </si>
  <si>
    <t>Infirmière praticienne (PPR)</t>
  </si>
  <si>
    <t>Travailleur social</t>
  </si>
  <si>
    <t>infirmière autorisée</t>
  </si>
  <si>
    <t>Diététiste professionnel</t>
  </si>
  <si>
    <t>IAA</t>
  </si>
  <si>
    <t>Pharmacien</t>
  </si>
  <si>
    <t>Promoteur de la santé/Éducateur</t>
  </si>
  <si>
    <t>Physiothérapeute</t>
  </si>
  <si>
    <t>Adjoint clinique</t>
  </si>
  <si>
    <t>Agent de dossier/Gestionnaire</t>
  </si>
  <si>
    <t>Chiropraticien</t>
  </si>
  <si>
    <t>Conseiller/Travailleur de proximité</t>
  </si>
  <si>
    <t>Adjoint au médecin</t>
  </si>
  <si>
    <t>Navigation du système</t>
  </si>
  <si>
    <t>Ambassadeur communautaire</t>
  </si>
  <si>
    <t>Guérisseur traditionnel</t>
  </si>
  <si>
    <t>Ergothérapeute</t>
  </si>
  <si>
    <t>Podologue</t>
  </si>
  <si>
    <t>Thérapeute respiratoire</t>
  </si>
  <si>
    <t>Psychothérapeute</t>
  </si>
  <si>
    <t>Planificateur de la santé communautaire</t>
  </si>
  <si>
    <t>Kinésiologue</t>
  </si>
  <si>
    <t xml:space="preserve">Psychologue </t>
  </si>
  <si>
    <t>Psychologue (CSC)</t>
  </si>
  <si>
    <t>Orthophoniste</t>
  </si>
  <si>
    <t>Intervenant en développement de la petite enfance</t>
  </si>
  <si>
    <t>Intervenant en santé communautaire</t>
  </si>
  <si>
    <t>Sage-femme agréée - sans services de garde</t>
  </si>
  <si>
    <t xml:space="preserve">Sage-femme agréée - services comprenant la garde pour les accouchements </t>
  </si>
  <si>
    <t>Adjoint administratif</t>
  </si>
  <si>
    <t>Gestion et administration</t>
  </si>
  <si>
    <t>Responsable administratif</t>
  </si>
  <si>
    <t>Comptable</t>
  </si>
  <si>
    <t>Coordonnateur de la gestion des données</t>
  </si>
  <si>
    <t xml:space="preserve">Direction </t>
  </si>
  <si>
    <t>Adjoint de direction</t>
  </si>
  <si>
    <t>Directeur exécutif - niveau 1</t>
  </si>
  <si>
    <t>Directeur exécutif - niveau 2</t>
  </si>
  <si>
    <t>Directeur exécutif - niveau 3</t>
  </si>
  <si>
    <t>Gestionnaire des finances</t>
  </si>
  <si>
    <t>Gestionnaire des RH</t>
  </si>
  <si>
    <t>Spécialiste en TI</t>
  </si>
  <si>
    <t>Agent d'entretien</t>
  </si>
  <si>
    <t>Responsable</t>
  </si>
  <si>
    <t>Commis aux dossiers médicaux</t>
  </si>
  <si>
    <t>Secrétaire médicale</t>
  </si>
  <si>
    <t>Administrateur de bureau</t>
  </si>
  <si>
    <t>Coordonnateur des programmes</t>
  </si>
  <si>
    <t>SADAQ</t>
  </si>
  <si>
    <t>Réceptionniste/Personnel de soutien administratif</t>
  </si>
  <si>
    <t>Aide à la décision régionale</t>
  </si>
  <si>
    <t>Coordonnateur des bénévoles</t>
  </si>
  <si>
    <t>TOTAL DES SALAIRES</t>
  </si>
  <si>
    <t>TOTAL DES RESSOURCES HUMAINES</t>
  </si>
  <si>
    <r>
      <t xml:space="preserve">Total des avantages sociaux </t>
    </r>
    <r>
      <rPr>
        <i/>
        <sz val="8"/>
        <color theme="1"/>
        <rFont val="Calibri"/>
        <family val="2"/>
        <scheme val="minor"/>
      </rPr>
      <t>(22,5 % du montant total du salaire)</t>
    </r>
  </si>
  <si>
    <t>SÉANCES DE SPÉCIALISTES /
MÉDECIN(S) COLLABORATEUR(S)</t>
  </si>
  <si>
    <t>NOMBRE DE SÉANCES ou D'ETP</t>
  </si>
  <si>
    <t>TAUX</t>
  </si>
  <si>
    <r>
      <t xml:space="preserve">Séances de spécialistes (ESF seulement) </t>
    </r>
    <r>
      <rPr>
        <i/>
        <sz val="9"/>
        <color theme="1"/>
        <rFont val="Calibri"/>
        <family val="2"/>
        <scheme val="minor"/>
      </rPr>
      <t>Veuillez indiquer le nombre de séances --&gt;</t>
    </r>
  </si>
  <si>
    <r>
      <t xml:space="preserve">Médecins collaborateurs (CPIP seulement) </t>
    </r>
    <r>
      <rPr>
        <i/>
        <sz val="9"/>
        <color theme="1"/>
        <rFont val="Calibri"/>
        <family val="2"/>
        <scheme val="minor"/>
      </rPr>
      <t>Veuillez indiquer le nombre d'ETP IP --&gt;</t>
    </r>
  </si>
  <si>
    <r>
      <t xml:space="preserve">Autre </t>
    </r>
    <r>
      <rPr>
        <i/>
        <sz val="9"/>
        <color theme="1"/>
        <rFont val="Calibri"/>
        <family val="2"/>
        <scheme val="minor"/>
      </rPr>
      <t>(veuillez préciser)</t>
    </r>
  </si>
  <si>
    <t>SALAIRES DES MÉDECINS EN ETP
(CSC, MSC, OASSP)</t>
  </si>
  <si>
    <t>ETP</t>
  </si>
  <si>
    <r>
      <t xml:space="preserve">Médecin - CSC                            </t>
    </r>
    <r>
      <rPr>
        <i/>
        <sz val="9"/>
        <color theme="1"/>
        <rFont val="Calibri"/>
        <family val="2"/>
        <scheme val="minor"/>
      </rPr>
      <t>Veuillez indiquer le nombre d'ETP --&gt;</t>
    </r>
  </si>
  <si>
    <r>
      <rPr>
        <b/>
        <sz val="9"/>
        <color rgb="FF000000"/>
        <rFont val="Calibri"/>
        <family val="2"/>
        <scheme val="minor"/>
      </rPr>
      <t xml:space="preserve">Médecin - MSC (Niveau 1)          </t>
    </r>
    <r>
      <rPr>
        <i/>
        <sz val="9"/>
        <color rgb="FF000000"/>
        <rFont val="Calibri"/>
        <family val="2"/>
        <scheme val="minor"/>
      </rPr>
      <t>Veuillez indiquer le nombre d'ETP --&gt;</t>
    </r>
  </si>
  <si>
    <r>
      <t xml:space="preserve">Médecin - OASSP                      </t>
    </r>
    <r>
      <rPr>
        <i/>
        <sz val="9"/>
        <color theme="1"/>
        <rFont val="Calibri"/>
        <family val="2"/>
        <scheme val="minor"/>
      </rPr>
      <t>Veuillez indiquer le nombre d'ETP --&gt;</t>
    </r>
  </si>
  <si>
    <t>TOTAL DE LA RÉMUNÉRATION DES MÉDECINS</t>
  </si>
  <si>
    <t>FRAIS GÉNÉRAUX D'EXPLOITATION</t>
  </si>
  <si>
    <r>
      <t xml:space="preserve">Frais généraux </t>
    </r>
    <r>
      <rPr>
        <i/>
        <sz val="9"/>
        <color theme="1"/>
        <rFont val="Calibri"/>
        <family val="2"/>
        <scheme val="minor"/>
      </rPr>
      <t>(d'après le tableau des ressources humaines ci-dessus)</t>
    </r>
  </si>
  <si>
    <r>
      <t xml:space="preserve">Frais généraux </t>
    </r>
    <r>
      <rPr>
        <i/>
        <sz val="9"/>
        <color theme="1"/>
        <rFont val="Calibri"/>
        <family val="2"/>
        <scheme val="minor"/>
      </rPr>
      <t>(d'après le tableau des salaires des médecins en ETP ci-dessus)</t>
    </r>
  </si>
  <si>
    <t>TOTAL DES FRAIS GÉNÉRAUX D'EXPLOITATION</t>
  </si>
  <si>
    <r>
      <rPr>
        <b/>
        <sz val="16"/>
        <color rgb="FF000000"/>
        <rFont val="Calibri"/>
        <family val="2"/>
        <scheme val="minor"/>
      </rPr>
      <t>FINANCEMENT TOTAL</t>
    </r>
    <r>
      <rPr>
        <b/>
        <sz val="16"/>
        <color rgb="FF000000"/>
        <rFont val="Calibri"/>
        <family val="2"/>
        <scheme val="minor"/>
      </rPr>
      <t>*</t>
    </r>
  </si>
  <si>
    <t>* arrondi à la centaine la plus proche</t>
  </si>
  <si>
    <t>COMMENTAIRES</t>
  </si>
  <si>
    <t>COÛTS DE DÉMARRAGE PONCTUELS</t>
  </si>
  <si>
    <r>
      <t xml:space="preserve">Détails
</t>
    </r>
    <r>
      <rPr>
        <i/>
        <sz val="11"/>
        <color rgb="FF000000"/>
        <rFont val="Calibri"/>
        <family val="2"/>
        <scheme val="minor"/>
      </rPr>
      <t>(Veuillez préciser le site de l'organisme associé et décrire le type de coût de démarrage, par exemple, amélioration locative, informatique, etc.)</t>
    </r>
  </si>
  <si>
    <t>Coût maximal disponible pour le démarrage</t>
  </si>
  <si>
    <t>TOTAL DES COÛTS DE DÉMARRAGE PONCTUELS</t>
  </si>
  <si>
    <r>
      <rPr>
        <b/>
        <u/>
        <sz val="16"/>
        <color rgb="FF000000"/>
        <rFont val="Raleway"/>
      </rPr>
      <t xml:space="preserve">Instructions:
</t>
    </r>
    <r>
      <rPr>
        <b/>
        <u/>
        <sz val="11"/>
        <color rgb="FF000000"/>
        <rFont val="Raleway"/>
      </rPr>
      <t xml:space="preserve">
</t>
    </r>
    <r>
      <rPr>
        <sz val="11"/>
        <color rgb="FF000000"/>
        <rFont val="Raleway"/>
      </rPr>
      <t>Saisissez les détails des COÛTS DE DÉMARRAGE PONCTUELS dans l'onglet prévu (ceci peut inclure tous les coûts ponctuels et/ou de démarrage anticipés, comme l'ameublement et l'équipement, y compris les fournitures cliniques et l'informatique, de petites rénovations [par exemple, une petite amélioration de l'espace clinique comme repeindre ou ajouter une porte], etc.). Veuillez noter que le coût initial de démarrage sera examiné et que le montant final sera approuvé par SO (pour les CSC, les ESF et les CPIP) ou par le ministère (pour les OASSP). Ce montant sera réaffecté à partir des fonds excédentaires prévus en 2026-2027, conformément à la politique financière communautaire (PFC).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</si>
</sst>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_);[Red]\(&quot;$&quot;#,##0\)"/>
    <numFmt numFmtId="165" formatCode="_(&quot;$&quot;* #,##0.00_);_(&quot;$&quot;* \(#,##0.00\);_(&quot;$&quot;* &quot;-&quot;??_);_(@_)"/>
    <numFmt numFmtId="166" formatCode="_-&quot;$&quot;* #,##0_-;\-&quot;$&quot;* #,##0_-;_-&quot;$&quot;* &quot;-&quot;??_-;_-@_-"/>
    <numFmt numFmtId="167" formatCode="&quot;$&quot;#,##0"/>
    <numFmt numFmtId="168" formatCode="0.0"/>
  </numFmts>
  <fonts count="44" x14ac:knownFonts="1">
    <font>
      <sz val="11"/>
      <color theme="1"/>
      <name val="Calibri"/>
      <family val="2"/>
      <scheme val="minor"/>
    </font>
    <font>
      <sz val="12"/>
      <name val="Times New Roman"/>
      <family val="1"/>
    </font>
    <font>
      <b/>
      <sz val="12"/>
      <name val="Arial"/>
      <family val="2"/>
    </font>
    <font>
      <sz val="12"/>
      <color theme="0"/>
      <name val="Arial"/>
      <family val="2"/>
    </font>
    <font>
      <sz val="12"/>
      <name val="Arial"/>
      <family val="2"/>
    </font>
    <font>
      <sz val="10"/>
      <name val="Arial"/>
      <family val="2"/>
    </font>
    <font>
      <sz val="10"/>
      <name val="Arial"/>
      <family val="2"/>
    </font>
    <font>
      <sz val="9"/>
      <color theme="1"/>
      <name val="Calibri"/>
      <family val="2"/>
      <scheme val="minor"/>
    </font>
    <font>
      <sz val="8"/>
      <color theme="1"/>
      <name val="Calibri"/>
      <family val="2"/>
      <scheme val="minor"/>
    </font>
    <font>
      <sz val="11"/>
      <color theme="1"/>
      <name val="Calibri"/>
      <family val="2"/>
      <scheme val="minor"/>
    </font>
    <font>
      <b/>
      <sz val="9"/>
      <color theme="1"/>
      <name val="Calibri"/>
      <family val="2"/>
      <scheme val="minor"/>
    </font>
    <font>
      <b/>
      <sz val="16"/>
      <color theme="1"/>
      <name val="Raleway"/>
    </font>
    <font>
      <sz val="12"/>
      <color theme="1"/>
      <name val="Calibri Light"/>
      <family val="2"/>
      <scheme val="major"/>
    </font>
    <font>
      <b/>
      <sz val="11"/>
      <color rgb="FF007FAC"/>
      <name val="Raleway"/>
    </font>
    <font>
      <sz val="12"/>
      <name val="Calibri"/>
      <family val="2"/>
      <scheme val="minor"/>
    </font>
    <font>
      <sz val="8"/>
      <name val="Calibri"/>
      <family val="2"/>
      <scheme val="minor"/>
    </font>
    <font>
      <b/>
      <sz val="12"/>
      <name val="Calibri"/>
      <family val="2"/>
      <scheme val="minor"/>
    </font>
    <font>
      <i/>
      <sz val="9"/>
      <color theme="1"/>
      <name val="Calibri"/>
      <family val="2"/>
      <scheme val="minor"/>
    </font>
    <font>
      <sz val="12"/>
      <color theme="1"/>
      <name val="Calibri"/>
      <family val="2"/>
      <scheme val="minor"/>
    </font>
    <font>
      <b/>
      <sz val="14"/>
      <color theme="1"/>
      <name val="Calibri"/>
      <family val="2"/>
      <scheme val="minor"/>
    </font>
    <font>
      <sz val="12"/>
      <name val="Calibri Light"/>
      <family val="2"/>
      <scheme val="major"/>
    </font>
    <font>
      <b/>
      <sz val="16"/>
      <color theme="0"/>
      <name val="Calibri"/>
      <family val="2"/>
      <scheme val="minor"/>
    </font>
    <font>
      <sz val="22"/>
      <color theme="1"/>
      <name val="Wingdings"/>
      <charset val="2"/>
    </font>
    <font>
      <u/>
      <sz val="8"/>
      <color theme="0"/>
      <name val="Calibri"/>
      <family val="2"/>
      <scheme val="minor"/>
    </font>
    <font>
      <sz val="9"/>
      <color theme="0"/>
      <name val="Calibri"/>
      <family val="2"/>
      <scheme val="minor"/>
    </font>
    <font>
      <i/>
      <sz val="10"/>
      <color rgb="FF007FAC"/>
      <name val="Arial"/>
      <family val="2"/>
    </font>
    <font>
      <b/>
      <sz val="12"/>
      <color rgb="FF000000"/>
      <name val="Calibri"/>
      <family val="2"/>
      <scheme val="minor"/>
    </font>
    <font>
      <b/>
      <sz val="8"/>
      <color rgb="FF000000"/>
      <name val="Calibri"/>
      <family val="2"/>
      <scheme val="minor"/>
    </font>
    <font>
      <b/>
      <sz val="9"/>
      <color rgb="FF000000"/>
      <name val="Calibri"/>
      <family val="2"/>
      <scheme val="minor"/>
    </font>
    <font>
      <i/>
      <sz val="9"/>
      <color rgb="FF000000"/>
      <name val="Calibri"/>
      <family val="2"/>
      <scheme val="minor"/>
    </font>
    <font>
      <b/>
      <sz val="16"/>
      <color rgb="FF000000"/>
      <name val="Calibri"/>
      <family val="2"/>
      <scheme val="minor"/>
    </font>
    <font>
      <b/>
      <sz val="16"/>
      <color rgb="FF000000"/>
      <name val="Calibri"/>
      <family val="2"/>
    </font>
    <font>
      <b/>
      <u/>
      <sz val="16"/>
      <color rgb="FF000000"/>
      <name val="Raleway"/>
    </font>
    <font>
      <sz val="11"/>
      <color rgb="FF000000"/>
      <name val="Raleway"/>
    </font>
    <font>
      <b/>
      <u/>
      <sz val="11"/>
      <color rgb="FF000000"/>
      <name val="Raleway"/>
    </font>
    <font>
      <b/>
      <sz val="10"/>
      <color rgb="FF000000"/>
      <name val="Raleway"/>
    </font>
    <font>
      <sz val="10"/>
      <color rgb="FF000000"/>
      <name val="Raleway"/>
    </font>
    <font>
      <sz val="8"/>
      <color rgb="FF000000"/>
      <name val="Calibri"/>
      <family val="2"/>
      <scheme val="minor"/>
    </font>
    <font>
      <i/>
      <sz val="12"/>
      <name val="Calibri"/>
      <family val="2"/>
      <scheme val="minor"/>
    </font>
    <font>
      <sz val="11"/>
      <name val="Calibri"/>
      <family val="2"/>
      <scheme val="minor"/>
    </font>
    <font>
      <b/>
      <sz val="12"/>
      <name val="Raleway"/>
    </font>
    <font>
      <i/>
      <sz val="11"/>
      <color rgb="FF000000"/>
      <name val="Calibri"/>
      <family val="2"/>
      <scheme val="minor"/>
    </font>
    <font>
      <sz val="16"/>
      <color rgb="FF000000"/>
      <name val="Raleway"/>
    </font>
    <font>
      <i/>
      <sz val="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E9EDF7"/>
        <bgColor indexed="64"/>
      </patternFill>
    </fill>
    <fill>
      <patternFill patternType="solid">
        <fgColor theme="8" tint="0.59999389629810485"/>
        <bgColor indexed="64"/>
      </patternFill>
    </fill>
    <fill>
      <patternFill patternType="solid">
        <fgColor theme="1"/>
        <bgColor indexed="64"/>
      </patternFill>
    </fill>
    <fill>
      <patternFill patternType="solid">
        <fgColor rgb="FFE9EDF7"/>
        <bgColor rgb="FF000000"/>
      </patternFill>
    </fill>
  </fills>
  <borders count="40">
    <border>
      <left/>
      <right/>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1"/>
      </left>
      <right/>
      <top/>
      <bottom style="medium">
        <color theme="1"/>
      </bottom>
      <diagonal/>
    </border>
    <border>
      <left/>
      <right style="medium">
        <color theme="1"/>
      </right>
      <top/>
      <bottom style="medium">
        <color theme="1"/>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double">
        <color indexed="64"/>
      </bottom>
      <diagonal/>
    </border>
  </borders>
  <cellStyleXfs count="7">
    <xf numFmtId="0" fontId="0" fillId="0" borderId="0"/>
    <xf numFmtId="0" fontId="1" fillId="0" borderId="0"/>
    <xf numFmtId="165" fontId="1" fillId="0" borderId="0" applyFont="0" applyFill="0" applyBorder="0" applyAlignment="0" applyProtection="0"/>
    <xf numFmtId="0" fontId="5" fillId="0" borderId="0"/>
    <xf numFmtId="44" fontId="6" fillId="0" borderId="0" applyFont="0" applyFill="0" applyBorder="0" applyAlignment="0" applyProtection="0"/>
    <xf numFmtId="0" fontId="6" fillId="0" borderId="0"/>
    <xf numFmtId="44" fontId="9" fillId="0" borderId="0" applyFont="0" applyFill="0" applyBorder="0" applyAlignment="0" applyProtection="0"/>
  </cellStyleXfs>
  <cellXfs count="136">
    <xf numFmtId="0" fontId="0" fillId="0" borderId="0" xfId="0"/>
    <xf numFmtId="166" fontId="2" fillId="2" borderId="0" xfId="4" applyNumberFormat="1" applyFont="1" applyFill="1" applyBorder="1" applyAlignment="1" applyProtection="1">
      <alignment horizontal="right"/>
    </xf>
    <xf numFmtId="4" fontId="2" fillId="2" borderId="0" xfId="2" applyNumberFormat="1" applyFont="1" applyFill="1" applyBorder="1" applyAlignment="1" applyProtection="1">
      <alignment vertical="top"/>
    </xf>
    <xf numFmtId="166" fontId="19" fillId="6" borderId="4" xfId="6" applyNumberFormat="1" applyFont="1" applyFill="1" applyBorder="1" applyProtection="1"/>
    <xf numFmtId="166" fontId="21" fillId="7" borderId="1" xfId="6" applyNumberFormat="1" applyFont="1" applyFill="1" applyBorder="1" applyProtection="1"/>
    <xf numFmtId="166" fontId="7" fillId="2" borderId="9" xfId="6" applyNumberFormat="1" applyFont="1" applyFill="1" applyBorder="1" applyProtection="1"/>
    <xf numFmtId="2" fontId="10" fillId="3" borderId="9" xfId="0" applyNumberFormat="1" applyFont="1" applyFill="1" applyBorder="1" applyAlignment="1" applyProtection="1">
      <alignment horizontal="center"/>
      <protection locked="0"/>
    </xf>
    <xf numFmtId="166" fontId="10" fillId="5" borderId="9" xfId="6" applyNumberFormat="1" applyFont="1" applyFill="1" applyBorder="1" applyProtection="1"/>
    <xf numFmtId="166" fontId="19" fillId="6" borderId="13" xfId="6" applyNumberFormat="1" applyFont="1" applyFill="1" applyBorder="1" applyProtection="1"/>
    <xf numFmtId="166" fontId="18" fillId="5" borderId="10" xfId="6" applyNumberFormat="1" applyFont="1" applyFill="1" applyBorder="1" applyProtection="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16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10" fillId="3" borderId="9" xfId="0" applyFont="1" applyFill="1" applyBorder="1" applyAlignment="1" applyProtection="1">
      <alignment wrapText="1"/>
      <protection locked="0"/>
    </xf>
    <xf numFmtId="166" fontId="10" fillId="3" borderId="9" xfId="6" applyNumberFormat="1" applyFont="1" applyFill="1" applyBorder="1" applyProtection="1">
      <protection locked="0"/>
    </xf>
    <xf numFmtId="0" fontId="10" fillId="3" borderId="28" xfId="0" applyFont="1" applyFill="1" applyBorder="1" applyAlignment="1" applyProtection="1">
      <alignment wrapText="1"/>
      <protection locked="0"/>
    </xf>
    <xf numFmtId="166" fontId="10" fillId="3" borderId="28" xfId="6" applyNumberFormat="1" applyFont="1" applyFill="1" applyBorder="1" applyProtection="1">
      <protection locked="0"/>
    </xf>
    <xf numFmtId="168" fontId="10" fillId="3" borderId="9" xfId="0" applyNumberFormat="1" applyFont="1" applyFill="1" applyBorder="1" applyAlignment="1" applyProtection="1">
      <alignment horizontal="center"/>
      <protection locked="0"/>
    </xf>
    <xf numFmtId="166" fontId="19" fillId="4" borderId="27" xfId="6" applyNumberFormat="1" applyFont="1" applyFill="1" applyBorder="1" applyProtection="1"/>
    <xf numFmtId="166" fontId="7" fillId="2" borderId="28" xfId="6" applyNumberFormat="1" applyFont="1" applyFill="1" applyBorder="1" applyProtection="1"/>
    <xf numFmtId="2" fontId="10" fillId="3" borderId="28" xfId="0" applyNumberFormat="1" applyFont="1" applyFill="1" applyBorder="1" applyAlignment="1" applyProtection="1">
      <alignment horizontal="center"/>
      <protection locked="0"/>
    </xf>
    <xf numFmtId="166" fontId="10" fillId="5" borderId="28" xfId="6" applyNumberFormat="1" applyFont="1" applyFill="1" applyBorder="1" applyProtection="1"/>
    <xf numFmtId="1" fontId="10" fillId="3" borderId="28" xfId="0" applyNumberFormat="1" applyFont="1" applyFill="1" applyBorder="1" applyAlignment="1" applyProtection="1">
      <alignment horizontal="center"/>
      <protection locked="0"/>
    </xf>
    <xf numFmtId="168" fontId="10" fillId="3" borderId="38" xfId="0" applyNumberFormat="1" applyFont="1" applyFill="1" applyBorder="1" applyAlignment="1" applyProtection="1">
      <alignment horizontal="center"/>
      <protection locked="0"/>
    </xf>
    <xf numFmtId="166" fontId="18" fillId="5" borderId="28" xfId="6" applyNumberFormat="1" applyFont="1" applyFill="1" applyBorder="1" applyProtection="1"/>
    <xf numFmtId="166" fontId="7" fillId="2" borderId="39" xfId="6" applyNumberFormat="1" applyFont="1" applyFill="1" applyBorder="1" applyProtection="1"/>
    <xf numFmtId="2" fontId="10" fillId="3" borderId="39" xfId="0" applyNumberFormat="1" applyFont="1" applyFill="1" applyBorder="1" applyAlignment="1" applyProtection="1">
      <alignment horizontal="center"/>
      <protection locked="0"/>
    </xf>
    <xf numFmtId="166" fontId="10" fillId="5" borderId="39" xfId="6" applyNumberFormat="1" applyFont="1" applyFill="1" applyBorder="1" applyProtection="1"/>
    <xf numFmtId="0" fontId="10" fillId="3" borderId="38" xfId="0" applyFont="1" applyFill="1" applyBorder="1" applyAlignment="1" applyProtection="1">
      <alignment wrapText="1"/>
      <protection locked="0"/>
    </xf>
    <xf numFmtId="166" fontId="10" fillId="3" borderId="38" xfId="6" applyNumberFormat="1" applyFont="1" applyFill="1" applyBorder="1" applyProtection="1">
      <protection locked="0"/>
    </xf>
    <xf numFmtId="0" fontId="39" fillId="2" borderId="0" xfId="0" applyFont="1" applyFill="1"/>
    <xf numFmtId="0" fontId="40" fillId="2" borderId="0" xfId="0" applyFont="1" applyFill="1" applyAlignment="1">
      <alignment wrapText="1"/>
    </xf>
    <xf numFmtId="167" fontId="39" fillId="2" borderId="0" xfId="0" applyNumberFormat="1" applyFont="1" applyFill="1"/>
    <xf numFmtId="0" fontId="0" fillId="2" borderId="0" xfId="0" applyFill="1"/>
    <xf numFmtId="0" fontId="16" fillId="4" borderId="34" xfId="1" applyFont="1" applyFill="1" applyBorder="1" applyAlignment="1">
      <alignment horizontal="center" vertical="top" wrapText="1"/>
    </xf>
    <xf numFmtId="0" fontId="26" fillId="4" borderId="34" xfId="1" applyFont="1" applyFill="1" applyBorder="1" applyAlignment="1">
      <alignment horizontal="center" vertical="top" wrapText="1"/>
    </xf>
    <xf numFmtId="0" fontId="19" fillId="4" borderId="26" xfId="0" applyFont="1" applyFill="1" applyBorder="1"/>
    <xf numFmtId="0" fontId="19" fillId="4" borderId="17" xfId="0" applyFont="1" applyFill="1" applyBorder="1"/>
    <xf numFmtId="0" fontId="11" fillId="2" borderId="0" xfId="0" applyFont="1" applyFill="1"/>
    <xf numFmtId="0" fontId="7" fillId="2" borderId="0" xfId="0" applyFont="1" applyFill="1"/>
    <xf numFmtId="0" fontId="13" fillId="2" borderId="0" xfId="0" applyFont="1" applyFill="1"/>
    <xf numFmtId="0" fontId="10" fillId="2" borderId="0" xfId="0" applyFont="1" applyFill="1"/>
    <xf numFmtId="0" fontId="12" fillId="2" borderId="0" xfId="0" applyFont="1" applyFill="1" applyAlignment="1">
      <alignment vertical="top"/>
    </xf>
    <xf numFmtId="0" fontId="22" fillId="2" borderId="0" xfId="0" applyFont="1" applyFill="1" applyAlignment="1">
      <alignment vertical="center"/>
    </xf>
    <xf numFmtId="0" fontId="16" fillId="4" borderId="38" xfId="1" applyFont="1" applyFill="1" applyBorder="1" applyAlignment="1">
      <alignment horizontal="center" vertical="top" wrapText="1"/>
    </xf>
    <xf numFmtId="0" fontId="26" fillId="4" borderId="38" xfId="1" applyFont="1" applyFill="1" applyBorder="1" applyAlignment="1">
      <alignment horizontal="center" vertical="top" wrapText="1"/>
    </xf>
    <xf numFmtId="0" fontId="8" fillId="2" borderId="28" xfId="0" applyFont="1" applyFill="1" applyBorder="1" applyAlignment="1">
      <alignment horizontal="left" indent="1"/>
    </xf>
    <xf numFmtId="0" fontId="8" fillId="2" borderId="9" xfId="0" applyFont="1" applyFill="1" applyBorder="1" applyAlignment="1">
      <alignment horizontal="left" indent="1"/>
    </xf>
    <xf numFmtId="0" fontId="8" fillId="2" borderId="39" xfId="0" applyFont="1" applyFill="1" applyBorder="1" applyAlignment="1">
      <alignment horizontal="left" indent="1"/>
    </xf>
    <xf numFmtId="0" fontId="18" fillId="5" borderId="28" xfId="0" applyFont="1" applyFill="1" applyBorder="1"/>
    <xf numFmtId="0" fontId="7" fillId="5" borderId="28" xfId="0" applyFont="1" applyFill="1" applyBorder="1"/>
    <xf numFmtId="2" fontId="18" fillId="5" borderId="28" xfId="0" applyNumberFormat="1" applyFont="1" applyFill="1" applyBorder="1" applyAlignment="1">
      <alignment horizontal="center"/>
    </xf>
    <xf numFmtId="0" fontId="18" fillId="5" borderId="10" xfId="0" applyFont="1" applyFill="1" applyBorder="1"/>
    <xf numFmtId="0" fontId="7" fillId="5" borderId="10" xfId="0" applyFont="1" applyFill="1" applyBorder="1"/>
    <xf numFmtId="0" fontId="19" fillId="6" borderId="11" xfId="0" applyFont="1" applyFill="1" applyBorder="1"/>
    <xf numFmtId="0" fontId="19" fillId="6" borderId="12" xfId="0" applyFont="1" applyFill="1" applyBorder="1"/>
    <xf numFmtId="2" fontId="19" fillId="6" borderId="12" xfId="0" applyNumberFormat="1" applyFont="1" applyFill="1" applyBorder="1" applyAlignment="1">
      <alignment horizontal="center"/>
    </xf>
    <xf numFmtId="0" fontId="10" fillId="2" borderId="28" xfId="0" applyFont="1" applyFill="1" applyBorder="1"/>
    <xf numFmtId="0" fontId="10" fillId="2" borderId="9" xfId="0" applyFont="1" applyFill="1" applyBorder="1"/>
    <xf numFmtId="0" fontId="28" fillId="2" borderId="9" xfId="0" applyFont="1" applyFill="1" applyBorder="1"/>
    <xf numFmtId="0" fontId="23" fillId="2" borderId="0" xfId="0" applyFont="1" applyFill="1"/>
    <xf numFmtId="2" fontId="24" fillId="2" borderId="0" xfId="0" applyNumberFormat="1" applyFont="1" applyFill="1" applyAlignment="1">
      <alignment horizontal="left"/>
    </xf>
    <xf numFmtId="0" fontId="19" fillId="6" borderId="2" xfId="0" applyFont="1" applyFill="1" applyBorder="1"/>
    <xf numFmtId="0" fontId="19" fillId="6" borderId="3" xfId="0" applyFont="1" applyFill="1" applyBorder="1"/>
    <xf numFmtId="2" fontId="19" fillId="6" borderId="3" xfId="0" applyNumberFormat="1" applyFont="1" applyFill="1" applyBorder="1" applyAlignment="1">
      <alignment horizontal="center"/>
    </xf>
    <xf numFmtId="0" fontId="7" fillId="2" borderId="5" xfId="0" applyFont="1" applyFill="1" applyBorder="1"/>
    <xf numFmtId="0" fontId="10" fillId="2" borderId="10" xfId="0" applyFont="1" applyFill="1" applyBorder="1"/>
    <xf numFmtId="0" fontId="19" fillId="6" borderId="6" xfId="0" applyFont="1" applyFill="1" applyBorder="1"/>
    <xf numFmtId="0" fontId="6" fillId="2" borderId="0" xfId="5" applyFill="1"/>
    <xf numFmtId="0" fontId="30" fillId="2" borderId="2" xfId="0" applyFont="1" applyFill="1" applyBorder="1"/>
    <xf numFmtId="0" fontId="19" fillId="2" borderId="3" xfId="0" applyFont="1" applyFill="1" applyBorder="1"/>
    <xf numFmtId="2" fontId="19" fillId="2" borderId="3" xfId="0" applyNumberFormat="1" applyFont="1" applyFill="1" applyBorder="1" applyAlignment="1">
      <alignment horizontal="center"/>
    </xf>
    <xf numFmtId="0" fontId="25" fillId="2" borderId="0" xfId="5" applyFont="1" applyFill="1"/>
    <xf numFmtId="0" fontId="20" fillId="2" borderId="0" xfId="1" applyFont="1" applyFill="1" applyAlignment="1">
      <alignment horizontal="left"/>
    </xf>
    <xf numFmtId="0" fontId="3" fillId="2" borderId="0" xfId="5" applyFont="1" applyFill="1"/>
    <xf numFmtId="0" fontId="4" fillId="2" borderId="0" xfId="5" applyFont="1" applyFill="1"/>
    <xf numFmtId="0" fontId="31" fillId="0" borderId="0" xfId="0" applyFont="1"/>
    <xf numFmtId="0" fontId="10" fillId="3" borderId="28" xfId="0" applyFont="1" applyFill="1" applyBorder="1" applyProtection="1">
      <protection locked="0"/>
    </xf>
    <xf numFmtId="0" fontId="10" fillId="3" borderId="9" xfId="0" applyFont="1" applyFill="1" applyBorder="1" applyProtection="1">
      <protection locked="0"/>
    </xf>
    <xf numFmtId="0" fontId="10" fillId="3" borderId="39" xfId="0" applyFont="1" applyFill="1" applyBorder="1" applyProtection="1">
      <protection locked="0"/>
    </xf>
    <xf numFmtId="0" fontId="10" fillId="3" borderId="28" xfId="0" applyFont="1" applyFill="1" applyBorder="1" applyAlignment="1" applyProtection="1">
      <alignment horizontal="left" indent="1"/>
      <protection locked="0"/>
    </xf>
    <xf numFmtId="0" fontId="10" fillId="3" borderId="9" xfId="0" applyFont="1" applyFill="1" applyBorder="1" applyAlignment="1" applyProtection="1">
      <alignment horizontal="left" indent="1"/>
      <protection locked="0"/>
    </xf>
    <xf numFmtId="0" fontId="10" fillId="3" borderId="39" xfId="0" applyFont="1" applyFill="1" applyBorder="1" applyAlignment="1" applyProtection="1">
      <alignment horizontal="left" indent="1"/>
      <protection locked="0"/>
    </xf>
    <xf numFmtId="0" fontId="10" fillId="3" borderId="38" xfId="0" applyFont="1" applyFill="1" applyBorder="1" applyProtection="1">
      <protection locked="0"/>
    </xf>
    <xf numFmtId="0" fontId="14" fillId="4" borderId="9" xfId="1" applyFont="1" applyFill="1" applyBorder="1" applyAlignment="1">
      <alignment horizontal="center" vertical="top" wrapText="1"/>
    </xf>
    <xf numFmtId="0" fontId="26" fillId="4" borderId="9" xfId="1" applyFont="1" applyFill="1" applyBorder="1" applyAlignment="1">
      <alignment horizontal="center" vertical="top" wrapText="1"/>
    </xf>
    <xf numFmtId="0" fontId="16" fillId="4" borderId="9" xfId="1" applyFont="1" applyFill="1" applyBorder="1" applyAlignment="1">
      <alignment horizontal="center" vertical="top" wrapText="1"/>
    </xf>
    <xf numFmtId="0" fontId="10" fillId="3" borderId="9" xfId="0" applyFont="1" applyFill="1" applyBorder="1"/>
    <xf numFmtId="0" fontId="10" fillId="3" borderId="38" xfId="0" applyFont="1" applyFill="1" applyBorder="1"/>
    <xf numFmtId="0" fontId="36" fillId="8" borderId="29" xfId="0" applyFont="1" applyFill="1" applyBorder="1" applyAlignment="1">
      <alignment horizontal="left" vertical="top" wrapText="1" indent="1"/>
    </xf>
    <xf numFmtId="0" fontId="36" fillId="8" borderId="30" xfId="0" applyFont="1" applyFill="1" applyBorder="1" applyAlignment="1">
      <alignment horizontal="left" vertical="top" wrapText="1" indent="1"/>
    </xf>
    <xf numFmtId="0" fontId="36" fillId="8" borderId="31" xfId="0" applyFont="1" applyFill="1" applyBorder="1" applyAlignment="1">
      <alignment horizontal="left" vertical="top" wrapText="1" indent="1"/>
    </xf>
    <xf numFmtId="0" fontId="36" fillId="8" borderId="32" xfId="0" applyFont="1" applyFill="1" applyBorder="1" applyAlignment="1">
      <alignment horizontal="left" vertical="top" wrapText="1" indent="1"/>
    </xf>
    <xf numFmtId="0" fontId="36" fillId="8" borderId="0" xfId="0" applyFont="1" applyFill="1" applyAlignment="1">
      <alignment horizontal="left" vertical="top" wrapText="1" indent="1"/>
    </xf>
    <xf numFmtId="0" fontId="36" fillId="8" borderId="33" xfId="0" applyFont="1" applyFill="1" applyBorder="1" applyAlignment="1">
      <alignment horizontal="left" vertical="top" wrapText="1" indent="1"/>
    </xf>
    <xf numFmtId="0" fontId="36" fillId="8" borderId="35" xfId="0" applyFont="1" applyFill="1" applyBorder="1" applyAlignment="1">
      <alignment horizontal="left" vertical="top" wrapText="1" indent="1"/>
    </xf>
    <xf numFmtId="0" fontId="36" fillId="8" borderId="36" xfId="0" applyFont="1" applyFill="1" applyBorder="1" applyAlignment="1">
      <alignment horizontal="left" vertical="top" wrapText="1" indent="1"/>
    </xf>
    <xf numFmtId="0" fontId="36" fillId="8" borderId="37" xfId="0" applyFont="1" applyFill="1" applyBorder="1" applyAlignment="1">
      <alignment horizontal="left" vertical="top" wrapText="1" indent="1"/>
    </xf>
    <xf numFmtId="0" fontId="38" fillId="3" borderId="18" xfId="1" applyFont="1" applyFill="1" applyBorder="1" applyAlignment="1" applyProtection="1">
      <alignment horizontal="left" vertical="top" wrapText="1" indent="1"/>
      <protection locked="0"/>
    </xf>
    <xf numFmtId="0" fontId="38" fillId="3" borderId="19" xfId="1" applyFont="1" applyFill="1" applyBorder="1" applyAlignment="1" applyProtection="1">
      <alignment horizontal="left" vertical="top" wrapText="1" indent="1"/>
      <protection locked="0"/>
    </xf>
    <xf numFmtId="0" fontId="38" fillId="3" borderId="20" xfId="1" applyFont="1" applyFill="1" applyBorder="1" applyAlignment="1" applyProtection="1">
      <alignment horizontal="left" vertical="top" wrapText="1" indent="1"/>
      <protection locked="0"/>
    </xf>
    <xf numFmtId="0" fontId="38" fillId="3" borderId="21" xfId="1" applyFont="1" applyFill="1" applyBorder="1" applyAlignment="1" applyProtection="1">
      <alignment horizontal="left" vertical="top" wrapText="1" indent="1"/>
      <protection locked="0"/>
    </xf>
    <xf numFmtId="0" fontId="38" fillId="3" borderId="0" xfId="1" applyFont="1" applyFill="1" applyAlignment="1" applyProtection="1">
      <alignment horizontal="left" vertical="top" wrapText="1" indent="1"/>
      <protection locked="0"/>
    </xf>
    <xf numFmtId="0" fontId="38" fillId="3" borderId="22" xfId="1" applyFont="1" applyFill="1" applyBorder="1" applyAlignment="1" applyProtection="1">
      <alignment horizontal="left" vertical="top" wrapText="1" indent="1"/>
      <protection locked="0"/>
    </xf>
    <xf numFmtId="0" fontId="38" fillId="3" borderId="23" xfId="1" applyFont="1" applyFill="1" applyBorder="1" applyAlignment="1" applyProtection="1">
      <alignment horizontal="left" vertical="top" wrapText="1" indent="1"/>
      <protection locked="0"/>
    </xf>
    <xf numFmtId="0" fontId="38" fillId="3" borderId="24" xfId="1" applyFont="1" applyFill="1" applyBorder="1" applyAlignment="1" applyProtection="1">
      <alignment horizontal="left" vertical="top" wrapText="1" indent="1"/>
      <protection locked="0"/>
    </xf>
    <xf numFmtId="0" fontId="38" fillId="3" borderId="25" xfId="1" applyFont="1" applyFill="1" applyBorder="1" applyAlignment="1" applyProtection="1">
      <alignment horizontal="left" vertical="top" wrapText="1" indent="1"/>
      <protection locked="0"/>
    </xf>
    <xf numFmtId="0" fontId="19" fillId="6" borderId="6" xfId="0" applyFont="1" applyFill="1" applyBorder="1" applyAlignment="1">
      <alignment horizontal="center"/>
    </xf>
    <xf numFmtId="0" fontId="19" fillId="6" borderId="7" xfId="0" applyFont="1" applyFill="1" applyBorder="1" applyAlignment="1">
      <alignment horizontal="center"/>
    </xf>
    <xf numFmtId="166" fontId="7" fillId="2" borderId="28" xfId="6" applyNumberFormat="1" applyFont="1" applyFill="1" applyBorder="1" applyAlignment="1" applyProtection="1">
      <alignment horizontal="center"/>
    </xf>
    <xf numFmtId="166" fontId="7" fillId="2" borderId="10" xfId="6" applyNumberFormat="1" applyFont="1" applyFill="1" applyBorder="1" applyAlignment="1" applyProtection="1">
      <alignment horizontal="center"/>
    </xf>
    <xf numFmtId="166" fontId="19" fillId="6" borderId="6" xfId="6" applyNumberFormat="1" applyFont="1" applyFill="1" applyBorder="1" applyAlignment="1" applyProtection="1">
      <alignment horizontal="center"/>
    </xf>
    <xf numFmtId="166" fontId="19" fillId="6" borderId="7" xfId="6" applyNumberFormat="1" applyFont="1" applyFill="1" applyBorder="1" applyAlignment="1" applyProtection="1">
      <alignment horizontal="center"/>
    </xf>
    <xf numFmtId="166" fontId="19" fillId="6" borderId="8" xfId="6" applyNumberFormat="1" applyFont="1" applyFill="1" applyBorder="1" applyAlignment="1" applyProtection="1">
      <alignment horizontal="center"/>
    </xf>
    <xf numFmtId="0" fontId="16" fillId="4" borderId="38" xfId="1" applyFont="1" applyFill="1" applyBorder="1" applyAlignment="1">
      <alignment horizontal="center" vertical="top" wrapText="1"/>
    </xf>
    <xf numFmtId="2" fontId="8" fillId="2" borderId="28" xfId="0" applyNumberFormat="1" applyFont="1" applyFill="1" applyBorder="1" applyAlignment="1">
      <alignment horizontal="center"/>
    </xf>
    <xf numFmtId="2" fontId="8" fillId="2" borderId="10" xfId="0" applyNumberFormat="1" applyFont="1" applyFill="1" applyBorder="1" applyAlignment="1">
      <alignment horizontal="center"/>
    </xf>
    <xf numFmtId="44" fontId="7" fillId="2" borderId="9" xfId="6" applyFont="1" applyFill="1" applyBorder="1" applyAlignment="1" applyProtection="1">
      <alignment horizontal="center"/>
    </xf>
    <xf numFmtId="166" fontId="7" fillId="2" borderId="9" xfId="6" applyNumberFormat="1" applyFont="1" applyFill="1" applyBorder="1" applyAlignment="1" applyProtection="1">
      <alignment horizontal="center"/>
    </xf>
    <xf numFmtId="44" fontId="7" fillId="2" borderId="38" xfId="6" applyFont="1" applyFill="1" applyBorder="1" applyAlignment="1" applyProtection="1">
      <alignment horizontal="center"/>
    </xf>
    <xf numFmtId="0" fontId="10" fillId="3" borderId="14" xfId="0" applyFont="1" applyFill="1" applyBorder="1" applyAlignment="1" applyProtection="1">
      <alignment horizontal="left" indent="1"/>
      <protection locked="0"/>
    </xf>
    <xf numFmtId="0" fontId="10" fillId="3" borderId="15" xfId="0" applyFont="1" applyFill="1" applyBorder="1" applyAlignment="1" applyProtection="1">
      <alignment horizontal="left" indent="1"/>
      <protection locked="0"/>
    </xf>
    <xf numFmtId="0" fontId="10" fillId="3" borderId="16" xfId="0" applyFont="1" applyFill="1" applyBorder="1" applyAlignment="1" applyProtection="1">
      <alignment horizontal="left" indent="1"/>
      <protection locked="0"/>
    </xf>
    <xf numFmtId="44" fontId="7" fillId="2" borderId="28" xfId="6" applyFont="1" applyFill="1" applyBorder="1" applyAlignment="1" applyProtection="1">
      <alignment horizontal="center"/>
    </xf>
    <xf numFmtId="0" fontId="34" fillId="8" borderId="29" xfId="0" applyFont="1" applyFill="1" applyBorder="1" applyAlignment="1">
      <alignment horizontal="left" vertical="top" wrapText="1" indent="1"/>
    </xf>
    <xf numFmtId="0" fontId="34" fillId="8" borderId="30" xfId="0" applyFont="1" applyFill="1" applyBorder="1" applyAlignment="1">
      <alignment horizontal="left" vertical="top" wrapText="1" indent="1"/>
    </xf>
    <xf numFmtId="0" fontId="34" fillId="8" borderId="31" xfId="0" applyFont="1" applyFill="1" applyBorder="1" applyAlignment="1">
      <alignment horizontal="left" vertical="top" wrapText="1" indent="1"/>
    </xf>
    <xf numFmtId="0" fontId="34" fillId="8" borderId="32" xfId="0" applyFont="1" applyFill="1" applyBorder="1" applyAlignment="1">
      <alignment horizontal="left" vertical="top" wrapText="1" indent="1"/>
    </xf>
    <xf numFmtId="0" fontId="34" fillId="8" borderId="0" xfId="0" applyFont="1" applyFill="1" applyAlignment="1">
      <alignment horizontal="left" vertical="top" wrapText="1" indent="1"/>
    </xf>
    <xf numFmtId="0" fontId="34" fillId="8" borderId="33" xfId="0" applyFont="1" applyFill="1" applyBorder="1" applyAlignment="1">
      <alignment horizontal="left" vertical="top" wrapText="1" indent="1"/>
    </xf>
    <xf numFmtId="0" fontId="34" fillId="8" borderId="35" xfId="0" applyFont="1" applyFill="1" applyBorder="1" applyAlignment="1">
      <alignment horizontal="left" vertical="top" wrapText="1" indent="1"/>
    </xf>
    <xf numFmtId="0" fontId="34" fillId="8" borderId="36" xfId="0" applyFont="1" applyFill="1" applyBorder="1" applyAlignment="1">
      <alignment horizontal="left" vertical="top" wrapText="1" indent="1"/>
    </xf>
    <xf numFmtId="0" fontId="34" fillId="8" borderId="37" xfId="0" applyFont="1" applyFill="1" applyBorder="1" applyAlignment="1">
      <alignment horizontal="left" vertical="top" wrapText="1" indent="1"/>
    </xf>
  </cellXfs>
  <cellStyles count="7">
    <cellStyle name="Currency" xfId="6" builtinId="4"/>
    <cellStyle name="Currency 2" xfId="4" xr:uid="{37BA90C8-FA78-4D99-86A6-56F38B4A02EB}"/>
    <cellStyle name="Currency_FHT - Schedules - IFA PSA MGA V2.2" xfId="2" xr:uid="{A4C8D5FA-1DE2-40E8-94C2-F7C3766F66D6}"/>
    <cellStyle name="Normal" xfId="0" builtinId="0"/>
    <cellStyle name="Normal 2" xfId="3" xr:uid="{A13B9F6D-73CC-40B9-99C5-6AFECE6CBC2E}"/>
    <cellStyle name="Normal 3" xfId="5" xr:uid="{7F847D9C-37ED-497E-A101-3DAE06A6A3A2}"/>
    <cellStyle name="Normal_FHT - Schedules - IFA PSA MGA V2.2" xfId="1" xr:uid="{4C6129B7-BE7A-4586-AEF9-A4B3C6BC7668}"/>
  </cellStyles>
  <dxfs count="4">
    <dxf>
      <alignment horizontal="center"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left" vertical="center" textRotation="0" wrapText="1" indent="0" justifyLastLine="0" shrinkToFit="0" readingOrder="0"/>
    </dxf>
    <dxf>
      <alignment wrapText="1"/>
    </dxf>
  </dxfs>
  <tableStyles count="0" defaultTableStyle="TableStyleMedium2" defaultPivotStyle="PivotStyleLight16"/>
  <colors>
    <mruColors>
      <color rgb="FFE9EDF7"/>
      <color rgb="FFFFFF99"/>
      <color rgb="FF007FAC"/>
      <color rgb="FFECF4FA"/>
      <color rgb="FFD5F4FF"/>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60192</xdr:colOff>
      <xdr:row>0</xdr:row>
      <xdr:rowOff>287502</xdr:rowOff>
    </xdr:from>
    <xdr:to>
      <xdr:col>15</xdr:col>
      <xdr:colOff>31178</xdr:colOff>
      <xdr:row>3</xdr:row>
      <xdr:rowOff>140930</xdr:rowOff>
    </xdr:to>
    <xdr:pic>
      <xdr:nvPicPr>
        <xdr:cNvPr id="3" name="Picture 2">
          <a:extLst>
            <a:ext uri="{FF2B5EF4-FFF2-40B4-BE49-F238E27FC236}">
              <a16:creationId xmlns:a16="http://schemas.microsoft.com/office/drawing/2014/main" id="{7B20EFDF-9F79-4016-86D5-DBD31EEC71C9}"/>
            </a:ext>
          </a:extLst>
        </xdr:cNvPr>
        <xdr:cNvPicPr>
          <a:picLocks noChangeAspect="1"/>
        </xdr:cNvPicPr>
      </xdr:nvPicPr>
      <xdr:blipFill>
        <a:blip xmlns:r="http://schemas.openxmlformats.org/officeDocument/2006/relationships" r:embed="rId1"/>
        <a:stretch>
          <a:fillRect/>
        </a:stretch>
      </xdr:blipFill>
      <xdr:spPr>
        <a:xfrm>
          <a:off x="10928217" y="287502"/>
          <a:ext cx="1793436" cy="491603"/>
        </a:xfrm>
        <a:prstGeom prst="rect">
          <a:avLst/>
        </a:prstGeom>
      </xdr:spPr>
    </xdr:pic>
    <xdr:clientData/>
  </xdr:twoCellAnchor>
  <xdr:twoCellAnchor editAs="oneCell">
    <xdr:from>
      <xdr:col>8</xdr:col>
      <xdr:colOff>526538</xdr:colOff>
      <xdr:row>0</xdr:row>
      <xdr:rowOff>292359</xdr:rowOff>
    </xdr:from>
    <xdr:to>
      <xdr:col>11</xdr:col>
      <xdr:colOff>402718</xdr:colOff>
      <xdr:row>3</xdr:row>
      <xdr:rowOff>183550</xdr:rowOff>
    </xdr:to>
    <xdr:pic>
      <xdr:nvPicPr>
        <xdr:cNvPr id="4" name="Picture 3">
          <a:extLst>
            <a:ext uri="{FF2B5EF4-FFF2-40B4-BE49-F238E27FC236}">
              <a16:creationId xmlns:a16="http://schemas.microsoft.com/office/drawing/2014/main" id="{B6BCD3F9-0AC2-455B-948F-51A5106056E4}"/>
            </a:ext>
          </a:extLst>
        </xdr:cNvPr>
        <xdr:cNvPicPr>
          <a:picLocks noChangeAspect="1"/>
        </xdr:cNvPicPr>
      </xdr:nvPicPr>
      <xdr:blipFill>
        <a:blip xmlns:r="http://schemas.openxmlformats.org/officeDocument/2006/relationships" r:embed="rId2"/>
        <a:stretch>
          <a:fillRect/>
        </a:stretch>
      </xdr:blipFill>
      <xdr:spPr>
        <a:xfrm>
          <a:off x="8956163" y="292359"/>
          <a:ext cx="1612905" cy="538891"/>
        </a:xfrm>
        <a:prstGeom prst="rect">
          <a:avLst/>
        </a:prstGeom>
      </xdr:spPr>
    </xdr:pic>
    <xdr:clientData/>
  </xdr:twoCellAnchor>
  <xdr:twoCellAnchor>
    <xdr:from>
      <xdr:col>15</xdr:col>
      <xdr:colOff>190500</xdr:colOff>
      <xdr:row>5</xdr:row>
      <xdr:rowOff>95250</xdr:rowOff>
    </xdr:from>
    <xdr:to>
      <xdr:col>17</xdr:col>
      <xdr:colOff>828676</xdr:colOff>
      <xdr:row>7</xdr:row>
      <xdr:rowOff>114299</xdr:rowOff>
    </xdr:to>
    <xdr:sp macro="" textlink="">
      <xdr:nvSpPr>
        <xdr:cNvPr id="5" name="TextBox 4">
          <a:extLst>
            <a:ext uri="{FF2B5EF4-FFF2-40B4-BE49-F238E27FC236}">
              <a16:creationId xmlns:a16="http://schemas.microsoft.com/office/drawing/2014/main" id="{D4FFE1F6-8DCB-43B2-A5F9-D15178FE8580}"/>
            </a:ext>
          </a:extLst>
        </xdr:cNvPr>
        <xdr:cNvSpPr txBox="1"/>
      </xdr:nvSpPr>
      <xdr:spPr>
        <a:xfrm>
          <a:off x="15382875" y="1114425"/>
          <a:ext cx="1857376" cy="419099"/>
        </a:xfrm>
        <a:prstGeom prst="rect">
          <a:avLst/>
        </a:prstGeom>
        <a:solidFill>
          <a:srgbClr val="FFFF99"/>
        </a:solidFill>
        <a:ln w="9525" cmpd="sng">
          <a:solidFill>
            <a:schemeClr val="bg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900" b="1" i="0">
              <a:latin typeface="Raleway" pitchFamily="2" charset="0"/>
            </a:rPr>
            <a:t>SAISIRDU CONTENU DANS LES CELLULES SURLIGNÉES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1</xdr:row>
      <xdr:rowOff>314325</xdr:rowOff>
    </xdr:from>
    <xdr:to>
      <xdr:col>9</xdr:col>
      <xdr:colOff>161926</xdr:colOff>
      <xdr:row>1</xdr:row>
      <xdr:rowOff>733424</xdr:rowOff>
    </xdr:to>
    <xdr:sp macro="" textlink="">
      <xdr:nvSpPr>
        <xdr:cNvPr id="3" name="TextBox 2">
          <a:extLst>
            <a:ext uri="{FF2B5EF4-FFF2-40B4-BE49-F238E27FC236}">
              <a16:creationId xmlns:a16="http://schemas.microsoft.com/office/drawing/2014/main" id="{29C01061-1076-498A-AE6A-0081D0280CEA}"/>
            </a:ext>
          </a:extLst>
        </xdr:cNvPr>
        <xdr:cNvSpPr txBox="1"/>
      </xdr:nvSpPr>
      <xdr:spPr>
        <a:xfrm>
          <a:off x="9858375" y="552450"/>
          <a:ext cx="1857376" cy="419099"/>
        </a:xfrm>
        <a:prstGeom prst="rect">
          <a:avLst/>
        </a:prstGeom>
        <a:solidFill>
          <a:srgbClr val="FFFF99"/>
        </a:solidFill>
        <a:ln w="9525" cmpd="sng">
          <a:solidFill>
            <a:schemeClr val="bg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900" b="1" i="0">
              <a:latin typeface="Raleway" pitchFamily="2" charset="0"/>
            </a:rPr>
            <a:t>SAISIRDU CONTENU DANS LES CELLULES SURLIGNÉES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tariohealth.sharepoint.com/Documents%20and%20Settings/RostonB/Local%20Settings/Temporary%20Internet%20Files/OLK39/AHP%20and%20FHT%20Programs%20%20Services%20reporting%20template%20Feb%2025%2008%20v%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tariohealth.sharepoint.com/Documents%20and%20Settings/rudolerda/Local%20Settings/Temporary%20Internet%20Files/OLK107/Copy%20of%20Copy%20of%20AHP%20and%20FHT%20Programs%20%20Services%20reporting%20template%20Feb%2022%2007%20V%20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health.sharepoint.com/FHTFU/Family%20Health%20Team%20Funding/Policy/Funding/Overhead/Physician%20Consulting%20-%20time%20limited/Physican%20Consulting%20Reporting%20Template%20Jan%201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Reporting Template list"/>
      <sheetName val="HP Reporting Template"/>
      <sheetName val="Template Instructions"/>
      <sheetName val="Example - Completed Template"/>
      <sheetName val="Date"/>
      <sheetName val="AHP List"/>
      <sheetName val="Lists"/>
      <sheetName val="Sheet2"/>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reporting template"/>
      <sheetName val="List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Quaters"/>
      <sheetName val="Physician Leader (PL) Template"/>
      <sheetName val="PL Template Instructions"/>
      <sheetName val="Example - Completed PL Template"/>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C4E964-B898-43C5-8260-E4DF0A8C1E00}" name="Table5" displayName="Table5" ref="A1:C53" totalsRowShown="0" headerRowDxfId="3">
  <autoFilter ref="A1:C53" xr:uid="{1EC4E964-B898-43C5-8260-E4DF0A8C1E00}"/>
  <tableColumns count="3">
    <tableColumn id="1" xr3:uid="{84FD6CF5-C52D-4632-BA0D-CAAF0CFC09B8}" name="IHP Role Title" dataDxfId="2"/>
    <tableColumn id="3" xr3:uid="{5C717BA5-AA1A-4889-949D-66E8F24C09A7}" name="Category" dataDxfId="1"/>
    <tableColumn id="2" xr3:uid="{FA54AB49-6458-4D6C-B66D-9D48A2875172}" name="MOH 2025/26 Funded Rates"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13D2D-BDA7-4301-9310-BC4D2BF76161}">
  <sheetPr>
    <tabColor theme="8" tint="-0.499984740745262"/>
  </sheetPr>
  <dimension ref="A1:R61"/>
  <sheetViews>
    <sheetView tabSelected="1" zoomScaleNormal="100" workbookViewId="0">
      <selection activeCell="B9" sqref="B9"/>
    </sheetView>
  </sheetViews>
  <sheetFormatPr defaultColWidth="9.140625" defaultRowHeight="12" x14ac:dyDescent="0.2"/>
  <cols>
    <col min="1" max="1" width="7" style="42" bestFit="1" customWidth="1"/>
    <col min="2" max="2" width="60.7109375" style="42" customWidth="1"/>
    <col min="3" max="3" width="30.42578125" style="42" customWidth="1"/>
    <col min="4" max="4" width="28.28515625" style="42" customWidth="1"/>
    <col min="5" max="5" width="13" style="42" customWidth="1"/>
    <col min="6" max="6" width="8.85546875" style="42" customWidth="1"/>
    <col min="7" max="7" width="21.85546875" style="42" customWidth="1"/>
    <col min="8" max="8" width="0.85546875" style="42" customWidth="1"/>
    <col min="9" max="9" width="2" style="42" customWidth="1"/>
    <col min="10" max="17" width="9.140625" style="42"/>
    <col min="18" max="18" width="13.85546875" style="42" customWidth="1"/>
    <col min="19" max="16384" width="9.140625" style="42"/>
  </cols>
  <sheetData>
    <row r="1" spans="1:18" ht="24.75" x14ac:dyDescent="0.45">
      <c r="A1" s="41"/>
      <c r="B1" s="41" t="s">
        <v>10</v>
      </c>
    </row>
    <row r="2" spans="1:18" ht="18" x14ac:dyDescent="0.35">
      <c r="B2" s="43"/>
      <c r="C2" s="44"/>
      <c r="D2" s="44"/>
      <c r="E2" s="44"/>
    </row>
    <row r="3" spans="1:18" ht="6" customHeight="1" x14ac:dyDescent="0.2"/>
    <row r="4" spans="1:18" ht="15.75" x14ac:dyDescent="0.2">
      <c r="B4" s="45" t="s">
        <v>11</v>
      </c>
      <c r="C4" s="123"/>
      <c r="D4" s="124"/>
      <c r="E4" s="124"/>
      <c r="F4" s="125"/>
    </row>
    <row r="5" spans="1:18" ht="15.75" x14ac:dyDescent="0.2">
      <c r="B5" s="45" t="s">
        <v>12</v>
      </c>
      <c r="C5" s="123"/>
      <c r="D5" s="124"/>
      <c r="E5" s="124"/>
      <c r="F5" s="125"/>
    </row>
    <row r="6" spans="1:18" ht="17.100000000000001" customHeight="1" x14ac:dyDescent="0.2">
      <c r="B6" s="45" t="s">
        <v>13</v>
      </c>
      <c r="C6" s="123"/>
      <c r="D6" s="124"/>
      <c r="E6" s="124"/>
      <c r="F6" s="125"/>
      <c r="K6" s="92" t="s">
        <v>14</v>
      </c>
      <c r="L6" s="93"/>
      <c r="M6" s="93"/>
      <c r="N6" s="93"/>
      <c r="O6" s="93"/>
      <c r="P6" s="93"/>
      <c r="Q6" s="93"/>
      <c r="R6" s="94"/>
    </row>
    <row r="7" spans="1:18" ht="15" customHeight="1" x14ac:dyDescent="0.2">
      <c r="K7" s="95"/>
      <c r="L7" s="96"/>
      <c r="M7" s="96"/>
      <c r="N7" s="96"/>
      <c r="O7" s="96"/>
      <c r="P7" s="96"/>
      <c r="Q7" s="96"/>
      <c r="R7" s="97"/>
    </row>
    <row r="8" spans="1:18" ht="54" customHeight="1" thickBot="1" x14ac:dyDescent="0.25">
      <c r="A8" s="46" t="s">
        <v>0</v>
      </c>
      <c r="B8" s="87" t="s">
        <v>15</v>
      </c>
      <c r="C8" s="47" t="s">
        <v>1</v>
      </c>
      <c r="D8" s="88" t="s">
        <v>17</v>
      </c>
      <c r="E8" s="89" t="s">
        <v>18</v>
      </c>
      <c r="F8" s="89" t="s">
        <v>19</v>
      </c>
      <c r="G8" s="89" t="s">
        <v>20</v>
      </c>
      <c r="K8" s="95"/>
      <c r="L8" s="96"/>
      <c r="M8" s="96"/>
      <c r="N8" s="96"/>
      <c r="O8" s="96"/>
      <c r="P8" s="96"/>
      <c r="Q8" s="96"/>
      <c r="R8" s="97"/>
    </row>
    <row r="9" spans="1:18" ht="15" customHeight="1" x14ac:dyDescent="0.2">
      <c r="B9" s="80"/>
      <c r="C9" s="49" t="str">
        <f>IFERROR(VLOOKUP($B9,Table5[],2,FALSE),"")</f>
        <v/>
      </c>
      <c r="D9" s="83"/>
      <c r="E9" s="22" t="str">
        <f>IFERROR(VLOOKUP($B9,Roles!$A$2:$C$54,3,FALSE),"")</f>
        <v/>
      </c>
      <c r="F9" s="23"/>
      <c r="G9" s="24" t="str">
        <f t="shared" ref="G9" si="0">IFERROR(F9*E9,"")</f>
        <v/>
      </c>
      <c r="K9" s="95"/>
      <c r="L9" s="96"/>
      <c r="M9" s="96"/>
      <c r="N9" s="96"/>
      <c r="O9" s="96"/>
      <c r="P9" s="96"/>
      <c r="Q9" s="96"/>
      <c r="R9" s="97"/>
    </row>
    <row r="10" spans="1:18" ht="15" customHeight="1" x14ac:dyDescent="0.2">
      <c r="B10" s="81"/>
      <c r="C10" s="50" t="str">
        <f>IFERROR(VLOOKUP($B10,Table5[],2,FALSE),"")</f>
        <v/>
      </c>
      <c r="D10" s="84"/>
      <c r="E10" s="5" t="str">
        <f>IFERROR(VLOOKUP($B10,Roles!$A$2:$C$54,3,FALSE),"")</f>
        <v/>
      </c>
      <c r="F10" s="6"/>
      <c r="G10" s="7" t="str">
        <f t="shared" ref="G10:G31" si="1">IFERROR(F10*E10,"")</f>
        <v/>
      </c>
      <c r="K10" s="95"/>
      <c r="L10" s="96"/>
      <c r="M10" s="96"/>
      <c r="N10" s="96"/>
      <c r="O10" s="96"/>
      <c r="P10" s="96"/>
      <c r="Q10" s="96"/>
      <c r="R10" s="97"/>
    </row>
    <row r="11" spans="1:18" ht="15" customHeight="1" x14ac:dyDescent="0.2">
      <c r="B11" s="81"/>
      <c r="C11" s="50" t="str">
        <f>IFERROR(VLOOKUP($B11,Table5[],2,FALSE),"")</f>
        <v/>
      </c>
      <c r="D11" s="84"/>
      <c r="E11" s="5" t="str">
        <f>IFERROR(VLOOKUP($B11,Roles!$A$2:$C$54,3,FALSE),"")</f>
        <v/>
      </c>
      <c r="F11" s="6"/>
      <c r="G11" s="7" t="str">
        <f t="shared" si="1"/>
        <v/>
      </c>
      <c r="K11" s="95"/>
      <c r="L11" s="96"/>
      <c r="M11" s="96"/>
      <c r="N11" s="96"/>
      <c r="O11" s="96"/>
      <c r="P11" s="96"/>
      <c r="Q11" s="96"/>
      <c r="R11" s="97"/>
    </row>
    <row r="12" spans="1:18" ht="15" customHeight="1" x14ac:dyDescent="0.2">
      <c r="B12" s="81"/>
      <c r="C12" s="50" t="str">
        <f>IFERROR(VLOOKUP($B12,Table5[],2,FALSE),"")</f>
        <v/>
      </c>
      <c r="D12" s="84"/>
      <c r="E12" s="5" t="str">
        <f>IFERROR(VLOOKUP($B12,Roles!$A$2:$C$54,3,FALSE),"")</f>
        <v/>
      </c>
      <c r="F12" s="6"/>
      <c r="G12" s="7" t="str">
        <f t="shared" si="1"/>
        <v/>
      </c>
      <c r="K12" s="95"/>
      <c r="L12" s="96"/>
      <c r="M12" s="96"/>
      <c r="N12" s="96"/>
      <c r="O12" s="96"/>
      <c r="P12" s="96"/>
      <c r="Q12" s="96"/>
      <c r="R12" s="97"/>
    </row>
    <row r="13" spans="1:18" ht="15" customHeight="1" x14ac:dyDescent="0.2">
      <c r="B13" s="81"/>
      <c r="C13" s="50" t="str">
        <f>IFERROR(VLOOKUP($B13,Table5[],2,FALSE),"")</f>
        <v/>
      </c>
      <c r="D13" s="84"/>
      <c r="E13" s="5" t="str">
        <f>IFERROR(VLOOKUP($B13,Roles!$A$2:$C$54,3,FALSE),"")</f>
        <v/>
      </c>
      <c r="F13" s="6"/>
      <c r="G13" s="7" t="str">
        <f t="shared" si="1"/>
        <v/>
      </c>
      <c r="K13" s="95"/>
      <c r="L13" s="96"/>
      <c r="M13" s="96"/>
      <c r="N13" s="96"/>
      <c r="O13" s="96"/>
      <c r="P13" s="96"/>
      <c r="Q13" s="96"/>
      <c r="R13" s="97"/>
    </row>
    <row r="14" spans="1:18" ht="15" customHeight="1" x14ac:dyDescent="0.2">
      <c r="B14" s="81"/>
      <c r="C14" s="50" t="str">
        <f>IFERROR(VLOOKUP($B14,Table5[],2,FALSE),"")</f>
        <v/>
      </c>
      <c r="D14" s="84"/>
      <c r="E14" s="5" t="str">
        <f>IFERROR(VLOOKUP($B14,Roles!$A$2:$C$54,3,FALSE),"")</f>
        <v/>
      </c>
      <c r="F14" s="6"/>
      <c r="G14" s="7" t="str">
        <f t="shared" si="1"/>
        <v/>
      </c>
      <c r="K14" s="95"/>
      <c r="L14" s="96"/>
      <c r="M14" s="96"/>
      <c r="N14" s="96"/>
      <c r="O14" s="96"/>
      <c r="P14" s="96"/>
      <c r="Q14" s="96"/>
      <c r="R14" s="97"/>
    </row>
    <row r="15" spans="1:18" ht="15" customHeight="1" x14ac:dyDescent="0.2">
      <c r="B15" s="81"/>
      <c r="C15" s="50" t="str">
        <f>IFERROR(VLOOKUP($B15,Table5[],2,FALSE),"")</f>
        <v/>
      </c>
      <c r="D15" s="84"/>
      <c r="E15" s="5" t="str">
        <f>IFERROR(VLOOKUP($B15,Roles!$A$2:$C$54,3,FALSE),"")</f>
        <v/>
      </c>
      <c r="F15" s="6"/>
      <c r="G15" s="7" t="str">
        <f t="shared" si="1"/>
        <v/>
      </c>
      <c r="K15" s="95"/>
      <c r="L15" s="96"/>
      <c r="M15" s="96"/>
      <c r="N15" s="96"/>
      <c r="O15" s="96"/>
      <c r="P15" s="96"/>
      <c r="Q15" s="96"/>
      <c r="R15" s="97"/>
    </row>
    <row r="16" spans="1:18" ht="15" customHeight="1" x14ac:dyDescent="0.2">
      <c r="B16" s="81"/>
      <c r="C16" s="50" t="str">
        <f>IFERROR(VLOOKUP($B16,Table5[],2,FALSE),"")</f>
        <v/>
      </c>
      <c r="D16" s="84"/>
      <c r="E16" s="5" t="str">
        <f>IFERROR(VLOOKUP($B16,Roles!$A$2:$C$54,3,FALSE),"")</f>
        <v/>
      </c>
      <c r="F16" s="6"/>
      <c r="G16" s="7" t="str">
        <f t="shared" si="1"/>
        <v/>
      </c>
      <c r="K16" s="95"/>
      <c r="L16" s="96"/>
      <c r="M16" s="96"/>
      <c r="N16" s="96"/>
      <c r="O16" s="96"/>
      <c r="P16" s="96"/>
      <c r="Q16" s="96"/>
      <c r="R16" s="97"/>
    </row>
    <row r="17" spans="2:18" ht="15" customHeight="1" x14ac:dyDescent="0.2">
      <c r="B17" s="81"/>
      <c r="C17" s="50" t="str">
        <f>IFERROR(VLOOKUP($B17,Table5[],2,FALSE),"")</f>
        <v/>
      </c>
      <c r="D17" s="84"/>
      <c r="E17" s="5" t="str">
        <f>IFERROR(VLOOKUP($B17,Roles!$A$2:$C$54,3,FALSE),"")</f>
        <v/>
      </c>
      <c r="F17" s="6"/>
      <c r="G17" s="7" t="str">
        <f t="shared" si="1"/>
        <v/>
      </c>
      <c r="K17" s="95"/>
      <c r="L17" s="96"/>
      <c r="M17" s="96"/>
      <c r="N17" s="96"/>
      <c r="O17" s="96"/>
      <c r="P17" s="96"/>
      <c r="Q17" s="96"/>
      <c r="R17" s="97"/>
    </row>
    <row r="18" spans="2:18" ht="15" customHeight="1" x14ac:dyDescent="0.2">
      <c r="B18" s="81"/>
      <c r="C18" s="50" t="str">
        <f>IFERROR(VLOOKUP($B18,Table5[],2,FALSE),"")</f>
        <v/>
      </c>
      <c r="D18" s="84"/>
      <c r="E18" s="5" t="str">
        <f>IFERROR(VLOOKUP($B18,Roles!$A$2:$C$54,3,FALSE),"")</f>
        <v/>
      </c>
      <c r="F18" s="6"/>
      <c r="G18" s="7" t="str">
        <f t="shared" si="1"/>
        <v/>
      </c>
      <c r="K18" s="95"/>
      <c r="L18" s="96"/>
      <c r="M18" s="96"/>
      <c r="N18" s="96"/>
      <c r="O18" s="96"/>
      <c r="P18" s="96"/>
      <c r="Q18" s="96"/>
      <c r="R18" s="97"/>
    </row>
    <row r="19" spans="2:18" ht="15" customHeight="1" x14ac:dyDescent="0.2">
      <c r="B19" s="81"/>
      <c r="C19" s="50" t="str">
        <f>IFERROR(VLOOKUP($B19,Table5[],2,FALSE),"")</f>
        <v/>
      </c>
      <c r="D19" s="84"/>
      <c r="E19" s="5" t="str">
        <f>IFERROR(VLOOKUP($B19,Roles!$A$2:$C$54,3,FALSE),"")</f>
        <v/>
      </c>
      <c r="F19" s="6"/>
      <c r="G19" s="7" t="str">
        <f t="shared" si="1"/>
        <v/>
      </c>
      <c r="K19" s="95"/>
      <c r="L19" s="96"/>
      <c r="M19" s="96"/>
      <c r="N19" s="96"/>
      <c r="O19" s="96"/>
      <c r="P19" s="96"/>
      <c r="Q19" s="96"/>
      <c r="R19" s="97"/>
    </row>
    <row r="20" spans="2:18" ht="15" customHeight="1" x14ac:dyDescent="0.2">
      <c r="B20" s="81"/>
      <c r="C20" s="50" t="str">
        <f>IFERROR(VLOOKUP($B20,Table5[],2,FALSE),"")</f>
        <v/>
      </c>
      <c r="D20" s="84"/>
      <c r="E20" s="5" t="str">
        <f>IFERROR(VLOOKUP($B20,Roles!$A$2:$C$54,3,FALSE),"")</f>
        <v/>
      </c>
      <c r="F20" s="6"/>
      <c r="G20" s="7" t="str">
        <f t="shared" si="1"/>
        <v/>
      </c>
      <c r="K20" s="95"/>
      <c r="L20" s="96"/>
      <c r="M20" s="96"/>
      <c r="N20" s="96"/>
      <c r="O20" s="96"/>
      <c r="P20" s="96"/>
      <c r="Q20" s="96"/>
      <c r="R20" s="97"/>
    </row>
    <row r="21" spans="2:18" ht="15" customHeight="1" x14ac:dyDescent="0.2">
      <c r="B21" s="81"/>
      <c r="C21" s="50" t="str">
        <f>IFERROR(VLOOKUP($B21,Table5[],2,FALSE),"")</f>
        <v/>
      </c>
      <c r="D21" s="84"/>
      <c r="E21" s="5" t="str">
        <f>IFERROR(VLOOKUP($B21,Roles!$A$2:$C$54,3,FALSE),"")</f>
        <v/>
      </c>
      <c r="F21" s="6"/>
      <c r="G21" s="7" t="str">
        <f t="shared" si="1"/>
        <v/>
      </c>
      <c r="K21" s="95"/>
      <c r="L21" s="96"/>
      <c r="M21" s="96"/>
      <c r="N21" s="96"/>
      <c r="O21" s="96"/>
      <c r="P21" s="96"/>
      <c r="Q21" s="96"/>
      <c r="R21" s="97"/>
    </row>
    <row r="22" spans="2:18" ht="15" customHeight="1" x14ac:dyDescent="0.2">
      <c r="B22" s="81"/>
      <c r="C22" s="50" t="str">
        <f>IFERROR(VLOOKUP($B22,Table5[],2,FALSE),"")</f>
        <v/>
      </c>
      <c r="D22" s="84"/>
      <c r="E22" s="5" t="str">
        <f>IFERROR(VLOOKUP($B22,Roles!$A$2:$C$54,3,FALSE),"")</f>
        <v/>
      </c>
      <c r="F22" s="6"/>
      <c r="G22" s="7" t="str">
        <f t="shared" si="1"/>
        <v/>
      </c>
      <c r="K22" s="95"/>
      <c r="L22" s="96"/>
      <c r="M22" s="96"/>
      <c r="N22" s="96"/>
      <c r="O22" s="96"/>
      <c r="P22" s="96"/>
      <c r="Q22" s="96"/>
      <c r="R22" s="97"/>
    </row>
    <row r="23" spans="2:18" ht="15" customHeight="1" x14ac:dyDescent="0.2">
      <c r="B23" s="81"/>
      <c r="C23" s="50" t="str">
        <f>IFERROR(VLOOKUP($B23,Table5[],2,FALSE),"")</f>
        <v/>
      </c>
      <c r="D23" s="84"/>
      <c r="E23" s="5" t="str">
        <f>IFERROR(VLOOKUP($B23,Roles!$A$2:$C$54,3,FALSE),"")</f>
        <v/>
      </c>
      <c r="F23" s="6"/>
      <c r="G23" s="7" t="str">
        <f t="shared" si="1"/>
        <v/>
      </c>
      <c r="K23" s="95"/>
      <c r="L23" s="96"/>
      <c r="M23" s="96"/>
      <c r="N23" s="96"/>
      <c r="O23" s="96"/>
      <c r="P23" s="96"/>
      <c r="Q23" s="96"/>
      <c r="R23" s="97"/>
    </row>
    <row r="24" spans="2:18" ht="15" customHeight="1" x14ac:dyDescent="0.2">
      <c r="B24" s="81"/>
      <c r="C24" s="50" t="str">
        <f>IFERROR(VLOOKUP($B24,Table5[],2,FALSE),"")</f>
        <v/>
      </c>
      <c r="D24" s="84"/>
      <c r="E24" s="5" t="str">
        <f>IFERROR(VLOOKUP($B24,Roles!$A$2:$C$54,3,FALSE),"")</f>
        <v/>
      </c>
      <c r="F24" s="6"/>
      <c r="G24" s="7" t="str">
        <f t="shared" si="1"/>
        <v/>
      </c>
      <c r="K24" s="95"/>
      <c r="L24" s="96"/>
      <c r="M24" s="96"/>
      <c r="N24" s="96"/>
      <c r="O24" s="96"/>
      <c r="P24" s="96"/>
      <c r="Q24" s="96"/>
      <c r="R24" s="97"/>
    </row>
    <row r="25" spans="2:18" ht="15" customHeight="1" x14ac:dyDescent="0.2">
      <c r="B25" s="81"/>
      <c r="C25" s="50" t="str">
        <f>IFERROR(VLOOKUP($B25,Table5[],2,FALSE),"")</f>
        <v/>
      </c>
      <c r="D25" s="84"/>
      <c r="E25" s="5" t="str">
        <f>IFERROR(VLOOKUP($B25,Roles!$A$2:$C$54,3,FALSE),"")</f>
        <v/>
      </c>
      <c r="F25" s="6"/>
      <c r="G25" s="7" t="str">
        <f t="shared" si="1"/>
        <v/>
      </c>
      <c r="K25" s="95"/>
      <c r="L25" s="96"/>
      <c r="M25" s="96"/>
      <c r="N25" s="96"/>
      <c r="O25" s="96"/>
      <c r="P25" s="96"/>
      <c r="Q25" s="96"/>
      <c r="R25" s="97"/>
    </row>
    <row r="26" spans="2:18" ht="15" customHeight="1" x14ac:dyDescent="0.2">
      <c r="B26" s="81"/>
      <c r="C26" s="50" t="str">
        <f>IFERROR(VLOOKUP($B26,Table5[],2,FALSE),"")</f>
        <v/>
      </c>
      <c r="D26" s="84"/>
      <c r="E26" s="5" t="str">
        <f>IFERROR(VLOOKUP($B26,Roles!$A$2:$C$54,3,FALSE),"")</f>
        <v/>
      </c>
      <c r="F26" s="6"/>
      <c r="G26" s="7" t="str">
        <f t="shared" si="1"/>
        <v/>
      </c>
      <c r="K26" s="95"/>
      <c r="L26" s="96"/>
      <c r="M26" s="96"/>
      <c r="N26" s="96"/>
      <c r="O26" s="96"/>
      <c r="P26" s="96"/>
      <c r="Q26" s="96"/>
      <c r="R26" s="97"/>
    </row>
    <row r="27" spans="2:18" ht="15" customHeight="1" x14ac:dyDescent="0.2">
      <c r="B27" s="81"/>
      <c r="C27" s="50" t="str">
        <f>IFERROR(VLOOKUP($B27,Table5[],2,FALSE),"")</f>
        <v/>
      </c>
      <c r="D27" s="84"/>
      <c r="E27" s="5" t="str">
        <f>IFERROR(VLOOKUP($B27,Roles!$A$2:$C$54,3,FALSE),"")</f>
        <v/>
      </c>
      <c r="F27" s="6"/>
      <c r="G27" s="7" t="str">
        <f t="shared" si="1"/>
        <v/>
      </c>
      <c r="K27" s="95"/>
      <c r="L27" s="96"/>
      <c r="M27" s="96"/>
      <c r="N27" s="96"/>
      <c r="O27" s="96"/>
      <c r="P27" s="96"/>
      <c r="Q27" s="96"/>
      <c r="R27" s="97"/>
    </row>
    <row r="28" spans="2:18" ht="15" customHeight="1" x14ac:dyDescent="0.2">
      <c r="B28" s="81"/>
      <c r="C28" s="50" t="str">
        <f>IFERROR(VLOOKUP($B28,Table5[],2,FALSE),"")</f>
        <v/>
      </c>
      <c r="D28" s="84"/>
      <c r="E28" s="5" t="str">
        <f>IFERROR(VLOOKUP($B28,Roles!$A$2:$C$54,3,FALSE),"")</f>
        <v/>
      </c>
      <c r="F28" s="6"/>
      <c r="G28" s="7" t="str">
        <f t="shared" si="1"/>
        <v/>
      </c>
      <c r="K28" s="95"/>
      <c r="L28" s="96"/>
      <c r="M28" s="96"/>
      <c r="N28" s="96"/>
      <c r="O28" s="96"/>
      <c r="P28" s="96"/>
      <c r="Q28" s="96"/>
      <c r="R28" s="97"/>
    </row>
    <row r="29" spans="2:18" ht="15" customHeight="1" x14ac:dyDescent="0.2">
      <c r="B29" s="81"/>
      <c r="C29" s="50" t="str">
        <f>IFERROR(VLOOKUP($B29,Table5[],2,FALSE),"")</f>
        <v/>
      </c>
      <c r="D29" s="84"/>
      <c r="E29" s="5" t="str">
        <f>IFERROR(VLOOKUP($B29,Roles!$A$2:$C$54,3,FALSE),"")</f>
        <v/>
      </c>
      <c r="F29" s="6"/>
      <c r="G29" s="7" t="str">
        <f t="shared" si="1"/>
        <v/>
      </c>
      <c r="K29" s="95"/>
      <c r="L29" s="96"/>
      <c r="M29" s="96"/>
      <c r="N29" s="96"/>
      <c r="O29" s="96"/>
      <c r="P29" s="96"/>
      <c r="Q29" s="96"/>
      <c r="R29" s="97"/>
    </row>
    <row r="30" spans="2:18" ht="15" customHeight="1" x14ac:dyDescent="0.2">
      <c r="B30" s="81"/>
      <c r="C30" s="50" t="str">
        <f>IFERROR(VLOOKUP($B30,Table5[],2,FALSE),"")</f>
        <v/>
      </c>
      <c r="D30" s="84"/>
      <c r="E30" s="5" t="str">
        <f>IFERROR(VLOOKUP($B30,Roles!$A$2:$C$54,3,FALSE),"")</f>
        <v/>
      </c>
      <c r="F30" s="6"/>
      <c r="G30" s="7" t="str">
        <f t="shared" si="1"/>
        <v/>
      </c>
      <c r="K30" s="95"/>
      <c r="L30" s="96"/>
      <c r="M30" s="96"/>
      <c r="N30" s="96"/>
      <c r="O30" s="96"/>
      <c r="P30" s="96"/>
      <c r="Q30" s="96"/>
      <c r="R30" s="97"/>
    </row>
    <row r="31" spans="2:18" ht="15" customHeight="1" thickBot="1" x14ac:dyDescent="0.25">
      <c r="B31" s="82"/>
      <c r="C31" s="51" t="str">
        <f>IFERROR(VLOOKUP($B31,Table5[],2,FALSE),"")</f>
        <v/>
      </c>
      <c r="D31" s="85"/>
      <c r="E31" s="28" t="str">
        <f>IFERROR(VLOOKUP($B31,Roles!$A$2:$C$54,3,FALSE),"")</f>
        <v/>
      </c>
      <c r="F31" s="29"/>
      <c r="G31" s="30" t="str">
        <f t="shared" si="1"/>
        <v/>
      </c>
      <c r="K31" s="95"/>
      <c r="L31" s="96"/>
      <c r="M31" s="96"/>
      <c r="N31" s="96"/>
      <c r="O31" s="96"/>
      <c r="P31" s="96"/>
      <c r="Q31" s="96"/>
      <c r="R31" s="97"/>
    </row>
    <row r="32" spans="2:18" ht="21" customHeight="1" thickTop="1" x14ac:dyDescent="0.25">
      <c r="B32" s="52" t="s">
        <v>75</v>
      </c>
      <c r="C32" s="53"/>
      <c r="D32" s="53"/>
      <c r="E32" s="53"/>
      <c r="F32" s="54"/>
      <c r="G32" s="27">
        <f>SUM(G9:G31)</f>
        <v>0</v>
      </c>
      <c r="K32" s="95"/>
      <c r="L32" s="96"/>
      <c r="M32" s="96"/>
      <c r="N32" s="96"/>
      <c r="O32" s="96"/>
      <c r="P32" s="96"/>
      <c r="Q32" s="96"/>
      <c r="R32" s="97"/>
    </row>
    <row r="33" spans="1:18" ht="21" customHeight="1" thickBot="1" x14ac:dyDescent="0.3">
      <c r="B33" s="55" t="s">
        <v>77</v>
      </c>
      <c r="C33" s="56"/>
      <c r="D33" s="56"/>
      <c r="E33" s="56"/>
      <c r="F33" s="56"/>
      <c r="G33" s="9">
        <f>G32*0.225</f>
        <v>0</v>
      </c>
      <c r="K33" s="95"/>
      <c r="L33" s="96"/>
      <c r="M33" s="96"/>
      <c r="N33" s="96"/>
      <c r="O33" s="96"/>
      <c r="P33" s="96"/>
      <c r="Q33" s="96"/>
      <c r="R33" s="97"/>
    </row>
    <row r="34" spans="1:18" ht="21" customHeight="1" thickBot="1" x14ac:dyDescent="0.35">
      <c r="B34" s="57" t="s">
        <v>76</v>
      </c>
      <c r="C34" s="58"/>
      <c r="D34" s="58"/>
      <c r="E34" s="58"/>
      <c r="F34" s="59">
        <f>SUM(F9:F31)</f>
        <v>0</v>
      </c>
      <c r="G34" s="8">
        <f>SUM(G32,G33)</f>
        <v>0</v>
      </c>
      <c r="K34" s="95"/>
      <c r="L34" s="96"/>
      <c r="M34" s="96"/>
      <c r="N34" s="96"/>
      <c r="O34" s="96"/>
      <c r="P34" s="96"/>
      <c r="Q34" s="96"/>
      <c r="R34" s="97"/>
    </row>
    <row r="35" spans="1:18" ht="19.5" customHeight="1" x14ac:dyDescent="0.2">
      <c r="K35" s="95"/>
      <c r="L35" s="96"/>
      <c r="M35" s="96"/>
      <c r="N35" s="96"/>
      <c r="O35" s="96"/>
      <c r="P35" s="96"/>
      <c r="Q35" s="96"/>
      <c r="R35" s="97"/>
    </row>
    <row r="36" spans="1:18" ht="57" customHeight="1" thickBot="1" x14ac:dyDescent="0.25">
      <c r="A36" s="46" t="s">
        <v>2</v>
      </c>
      <c r="B36" s="47" t="s">
        <v>78</v>
      </c>
      <c r="C36" s="47" t="s">
        <v>79</v>
      </c>
      <c r="D36" s="48" t="s">
        <v>17</v>
      </c>
      <c r="E36" s="117" t="s">
        <v>80</v>
      </c>
      <c r="F36" s="117"/>
      <c r="G36" s="47" t="s">
        <v>20</v>
      </c>
      <c r="K36" s="95"/>
      <c r="L36" s="96"/>
      <c r="M36" s="96"/>
      <c r="N36" s="96"/>
      <c r="O36" s="96"/>
      <c r="P36" s="96"/>
      <c r="Q36" s="96"/>
      <c r="R36" s="97"/>
    </row>
    <row r="37" spans="1:18" ht="15" customHeight="1" x14ac:dyDescent="0.2">
      <c r="B37" s="60" t="s">
        <v>81</v>
      </c>
      <c r="C37" s="25"/>
      <c r="D37" s="80"/>
      <c r="E37" s="126">
        <v>760</v>
      </c>
      <c r="F37" s="126"/>
      <c r="G37" s="24">
        <f>C37*E37</f>
        <v>0</v>
      </c>
      <c r="K37" s="95"/>
      <c r="L37" s="96"/>
      <c r="M37" s="96"/>
      <c r="N37" s="96"/>
      <c r="O37" s="96"/>
      <c r="P37" s="96"/>
      <c r="Q37" s="96"/>
      <c r="R37" s="97"/>
    </row>
    <row r="38" spans="1:18" ht="15" customHeight="1" x14ac:dyDescent="0.2">
      <c r="B38" s="61" t="s">
        <v>82</v>
      </c>
      <c r="C38" s="20"/>
      <c r="D38" s="81"/>
      <c r="E38" s="120">
        <v>12309.69</v>
      </c>
      <c r="F38" s="120"/>
      <c r="G38" s="7">
        <f>E38*C38</f>
        <v>0</v>
      </c>
      <c r="K38" s="95"/>
      <c r="L38" s="96"/>
      <c r="M38" s="96"/>
      <c r="N38" s="96"/>
      <c r="O38" s="96"/>
      <c r="P38" s="96"/>
      <c r="Q38" s="96"/>
      <c r="R38" s="97"/>
    </row>
    <row r="39" spans="1:18" ht="19.5" customHeight="1" x14ac:dyDescent="0.2">
      <c r="B39" s="90" t="s">
        <v>83</v>
      </c>
      <c r="C39" s="20"/>
      <c r="D39" s="81"/>
      <c r="E39" s="120" t="str">
        <f>IFERROR(VLOOKUP($B39,Roles!$A$2:$C$54,3,FALSE),"")</f>
        <v/>
      </c>
      <c r="F39" s="120"/>
      <c r="G39" s="17"/>
      <c r="K39" s="95"/>
      <c r="L39" s="96"/>
      <c r="M39" s="96"/>
      <c r="N39" s="96"/>
      <c r="O39" s="96"/>
      <c r="P39" s="96"/>
      <c r="Q39" s="96"/>
      <c r="R39" s="97"/>
    </row>
    <row r="40" spans="1:18" ht="19.5" customHeight="1" x14ac:dyDescent="0.2">
      <c r="B40" s="90" t="s">
        <v>83</v>
      </c>
      <c r="C40" s="20"/>
      <c r="D40" s="81"/>
      <c r="E40" s="120" t="str">
        <f>IFERROR(VLOOKUP($B40,Roles!$A$2:$C$54,3,FALSE),"")</f>
        <v/>
      </c>
      <c r="F40" s="120"/>
      <c r="G40" s="17"/>
      <c r="K40" s="95"/>
      <c r="L40" s="96"/>
      <c r="M40" s="96"/>
      <c r="N40" s="96"/>
      <c r="O40" s="96"/>
      <c r="P40" s="96"/>
      <c r="Q40" s="96"/>
      <c r="R40" s="97"/>
    </row>
    <row r="41" spans="1:18" ht="19.5" customHeight="1" thickBot="1" x14ac:dyDescent="0.25">
      <c r="B41" s="91" t="s">
        <v>83</v>
      </c>
      <c r="C41" s="26"/>
      <c r="D41" s="86"/>
      <c r="E41" s="122" t="str">
        <f>IFERROR(VLOOKUP($B41,Roles!$A$2:$C$54,3,FALSE),"")</f>
        <v/>
      </c>
      <c r="F41" s="122"/>
      <c r="G41" s="32"/>
      <c r="K41" s="95"/>
      <c r="L41" s="96"/>
      <c r="M41" s="96"/>
      <c r="N41" s="96"/>
      <c r="O41" s="96"/>
      <c r="P41" s="96"/>
      <c r="Q41" s="96"/>
      <c r="R41" s="97"/>
    </row>
    <row r="42" spans="1:18" ht="19.5" customHeight="1" x14ac:dyDescent="0.2">
      <c r="K42" s="95"/>
      <c r="L42" s="96"/>
      <c r="M42" s="96"/>
      <c r="N42" s="96"/>
      <c r="O42" s="96"/>
      <c r="P42" s="96"/>
      <c r="Q42" s="96"/>
      <c r="R42" s="97"/>
    </row>
    <row r="43" spans="1:18" ht="57" customHeight="1" thickBot="1" x14ac:dyDescent="0.25">
      <c r="A43" s="46" t="s">
        <v>3</v>
      </c>
      <c r="B43" s="47" t="s">
        <v>84</v>
      </c>
      <c r="C43" s="47" t="s">
        <v>85</v>
      </c>
      <c r="D43" s="48" t="s">
        <v>16</v>
      </c>
      <c r="E43" s="117" t="s">
        <v>80</v>
      </c>
      <c r="F43" s="117"/>
      <c r="G43" s="47" t="s">
        <v>20</v>
      </c>
      <c r="K43" s="98"/>
      <c r="L43" s="99"/>
      <c r="M43" s="99"/>
      <c r="N43" s="99"/>
      <c r="O43" s="99"/>
      <c r="P43" s="99"/>
      <c r="Q43" s="99"/>
      <c r="R43" s="100"/>
    </row>
    <row r="44" spans="1:18" ht="15" customHeight="1" x14ac:dyDescent="0.2">
      <c r="B44" s="61" t="s">
        <v>86</v>
      </c>
      <c r="C44" s="23"/>
      <c r="D44" s="80"/>
      <c r="E44" s="112">
        <v>414968.06</v>
      </c>
      <c r="F44" s="112"/>
      <c r="G44" s="24">
        <f>E44*C44</f>
        <v>0</v>
      </c>
    </row>
    <row r="45" spans="1:18" ht="15" customHeight="1" x14ac:dyDescent="0.2">
      <c r="B45" s="62" t="s">
        <v>87</v>
      </c>
      <c r="C45" s="6"/>
      <c r="D45" s="81"/>
      <c r="E45" s="121">
        <v>258863.14</v>
      </c>
      <c r="F45" s="121"/>
      <c r="G45" s="7">
        <f>E45*C45</f>
        <v>0</v>
      </c>
      <c r="I45" s="63" t="s">
        <v>4</v>
      </c>
    </row>
    <row r="46" spans="1:18" ht="15" customHeight="1" thickBot="1" x14ac:dyDescent="0.25">
      <c r="B46" s="61" t="s">
        <v>88</v>
      </c>
      <c r="C46" s="6"/>
      <c r="D46" s="81"/>
      <c r="E46" s="121">
        <v>414968.06</v>
      </c>
      <c r="F46" s="121"/>
      <c r="G46" s="7">
        <f>E46*C46</f>
        <v>0</v>
      </c>
      <c r="I46" s="64">
        <f>SUM(C44:C46)</f>
        <v>0</v>
      </c>
    </row>
    <row r="47" spans="1:18" ht="21" customHeight="1" thickBot="1" x14ac:dyDescent="0.35">
      <c r="B47" s="65" t="s">
        <v>89</v>
      </c>
      <c r="C47" s="66"/>
      <c r="D47" s="66"/>
      <c r="E47" s="66"/>
      <c r="F47" s="67"/>
      <c r="G47" s="3">
        <f>SUM(G37:G41)+SUM(G44:G46)</f>
        <v>0</v>
      </c>
    </row>
    <row r="48" spans="1:18" ht="19.5" customHeight="1" x14ac:dyDescent="0.2">
      <c r="F48" s="68"/>
    </row>
    <row r="49" spans="1:9" ht="32.25" customHeight="1" thickBot="1" x14ac:dyDescent="0.25">
      <c r="A49" s="46" t="s">
        <v>5</v>
      </c>
      <c r="B49" s="47" t="s">
        <v>90</v>
      </c>
      <c r="C49" s="117" t="s">
        <v>80</v>
      </c>
      <c r="D49" s="117"/>
      <c r="E49" s="117" t="s">
        <v>20</v>
      </c>
      <c r="F49" s="117"/>
      <c r="G49" s="117"/>
    </row>
    <row r="50" spans="1:9" ht="15" customHeight="1" x14ac:dyDescent="0.2">
      <c r="B50" s="61" t="s">
        <v>91</v>
      </c>
      <c r="C50" s="118" t="str">
        <f>"25% on "&amp;F34&amp;" FTE"</f>
        <v>25% on 0 FTE</v>
      </c>
      <c r="D50" s="118"/>
      <c r="E50" s="112">
        <f>SUM(G34*0.25)</f>
        <v>0</v>
      </c>
      <c r="F50" s="112"/>
      <c r="G50" s="112"/>
    </row>
    <row r="51" spans="1:9" ht="15" customHeight="1" thickBot="1" x14ac:dyDescent="0.25">
      <c r="B51" s="69" t="s">
        <v>92</v>
      </c>
      <c r="C51" s="119" t="str">
        <f>"25% on "&amp;I46&amp;" FTE"</f>
        <v>25% on 0 FTE</v>
      </c>
      <c r="D51" s="119"/>
      <c r="E51" s="113">
        <f>SUM(G44:G46)*0.25</f>
        <v>0</v>
      </c>
      <c r="F51" s="113"/>
      <c r="G51" s="113"/>
    </row>
    <row r="52" spans="1:9" ht="21" customHeight="1" thickBot="1" x14ac:dyDescent="0.35">
      <c r="B52" s="70" t="s">
        <v>93</v>
      </c>
      <c r="C52" s="110"/>
      <c r="D52" s="111"/>
      <c r="E52" s="114">
        <f>SUM(E50:G51)</f>
        <v>0</v>
      </c>
      <c r="F52" s="115"/>
      <c r="G52" s="116"/>
    </row>
    <row r="53" spans="1:9" ht="15" customHeight="1" thickBot="1" x14ac:dyDescent="0.25"/>
    <row r="54" spans="1:9" s="71" customFormat="1" ht="21" x14ac:dyDescent="0.35">
      <c r="B54" s="72" t="s">
        <v>94</v>
      </c>
      <c r="C54" s="73"/>
      <c r="D54" s="73"/>
      <c r="E54" s="73"/>
      <c r="F54" s="74"/>
      <c r="G54" s="4">
        <f>ROUND(SUM(G34,G47,E52),-2)</f>
        <v>0</v>
      </c>
      <c r="I54" s="75" t="s">
        <v>95</v>
      </c>
    </row>
    <row r="55" spans="1:9" s="71" customFormat="1" ht="15.75" x14ac:dyDescent="0.25">
      <c r="B55" s="76"/>
      <c r="C55" s="2"/>
      <c r="D55" s="2"/>
      <c r="E55" s="1"/>
      <c r="F55" s="77"/>
      <c r="G55" s="78"/>
    </row>
    <row r="56" spans="1:9" ht="21" x14ac:dyDescent="0.35">
      <c r="B56" s="79" t="s">
        <v>96</v>
      </c>
    </row>
    <row r="57" spans="1:9" ht="27" customHeight="1" x14ac:dyDescent="0.2">
      <c r="A57" s="46"/>
      <c r="B57" s="101"/>
      <c r="C57" s="102"/>
      <c r="D57" s="102"/>
      <c r="E57" s="102"/>
      <c r="F57" s="102"/>
      <c r="G57" s="103"/>
    </row>
    <row r="58" spans="1:9" ht="15" customHeight="1" x14ac:dyDescent="0.2">
      <c r="B58" s="104"/>
      <c r="C58" s="105"/>
      <c r="D58" s="105"/>
      <c r="E58" s="105"/>
      <c r="F58" s="105"/>
      <c r="G58" s="106"/>
    </row>
    <row r="59" spans="1:9" ht="15" customHeight="1" x14ac:dyDescent="0.2">
      <c r="B59" s="104"/>
      <c r="C59" s="105"/>
      <c r="D59" s="105"/>
      <c r="E59" s="105"/>
      <c r="F59" s="105"/>
      <c r="G59" s="106"/>
    </row>
    <row r="60" spans="1:9" ht="15" customHeight="1" x14ac:dyDescent="0.2">
      <c r="B60" s="104"/>
      <c r="C60" s="105"/>
      <c r="D60" s="105"/>
      <c r="E60" s="105"/>
      <c r="F60" s="105"/>
      <c r="G60" s="106"/>
    </row>
    <row r="61" spans="1:9" ht="15" customHeight="1" x14ac:dyDescent="0.2">
      <c r="B61" s="107"/>
      <c r="C61" s="108"/>
      <c r="D61" s="108"/>
      <c r="E61" s="108"/>
      <c r="F61" s="108"/>
      <c r="G61" s="109"/>
    </row>
  </sheetData>
  <sheetProtection algorithmName="SHA-512" hashValue="vyaEaV+Exw5Il5M4tqkLazuo+vg1Kr86Rl09RaLmV1WUo3oTxJwkfESFOeSyMEKkR1XL9kp+VV34Eek7ZLAkGw==" saltValue="j5h5CeONPWLA8mTVH2/jig==" spinCount="100000" sheet="1" objects="1" scenarios="1"/>
  <protectedRanges>
    <protectedRange sqref="F9:F31 D9:D31 D37:D41 D44:D46 B9:B31" name="Range1"/>
    <protectedRange sqref="C37:C41 C44:C46" name="Range2"/>
    <protectedRange sqref="C4:F6" name="Range3"/>
    <protectedRange sqref="B57" name="Range4"/>
    <protectedRange sqref="B39:B41" name="Range2_1"/>
  </protectedRanges>
  <mergeCells count="23">
    <mergeCell ref="E40:F40"/>
    <mergeCell ref="E41:F41"/>
    <mergeCell ref="C4:F4"/>
    <mergeCell ref="C5:F5"/>
    <mergeCell ref="C6:F6"/>
    <mergeCell ref="E36:F36"/>
    <mergeCell ref="E37:F37"/>
    <mergeCell ref="K6:R43"/>
    <mergeCell ref="B57:G61"/>
    <mergeCell ref="C52:D52"/>
    <mergeCell ref="E50:G50"/>
    <mergeCell ref="E51:G51"/>
    <mergeCell ref="E52:G52"/>
    <mergeCell ref="C49:D49"/>
    <mergeCell ref="E49:G49"/>
    <mergeCell ref="C50:D50"/>
    <mergeCell ref="C51:D51"/>
    <mergeCell ref="E38:F38"/>
    <mergeCell ref="E43:F43"/>
    <mergeCell ref="E44:F44"/>
    <mergeCell ref="E45:F45"/>
    <mergeCell ref="E46:F46"/>
    <mergeCell ref="E39:F39"/>
  </mergeCells>
  <dataValidations count="8">
    <dataValidation allowBlank="1" showInputMessage="1" showErrorMessage="1" promptTitle="Physician Compensation" prompt="includes salary plus 20% in benefits and 5% relief" sqref="C44:C46" xr:uid="{C52EC78A-A048-4CA7-90C5-B958ED72AEF7}"/>
    <dataValidation allowBlank="1" showInputMessage="1" showErrorMessage="1" promptTitle="Number of Sessionals" prompt="Enter Number" sqref="C37" xr:uid="{205DC262-BED4-4D20-8833-7C8D9BED4398}"/>
    <dataValidation allowBlank="1" showInputMessage="1" showErrorMessage="1" promptTitle="FTE Amount:" prompt="Enter FTE (Full Time Equivalent)" sqref="C38" xr:uid="{31E2B474-9A97-4D9F-A6D3-71279C24A08C}"/>
    <dataValidation allowBlank="1" showInputMessage="1" showErrorMessage="1" promptTitle="Rate:" prompt="For 3 hours" sqref="E37" xr:uid="{7477B29F-5629-4E2E-9CBA-0D4208A1EE7B}"/>
    <dataValidation allowBlank="1" showInputMessage="1" showErrorMessage="1" promptTitle="Rate:" prompt="$12,396.39 /year /FTE NP" sqref="E38" xr:uid="{DFA562ED-6A1E-41E8-B965-91D14A53614F}"/>
    <dataValidation allowBlank="1" showInputMessage="1" showErrorMessage="1" promptTitle="FTE:" prompt="Full Time Equivalent" sqref="F8" xr:uid="{65A4EB08-7276-4F20-891C-8884A7B091C3}"/>
    <dataValidation allowBlank="1" showInputMessage="1" showErrorMessage="1" prompt="Please provide the name of the organization (Lead or Partner) and the site that the FTE is located." sqref="D9:D31 D37:D41 D44:D46" xr:uid="{D8489EEC-8019-43AC-989F-78F7FFF4B413}"/>
    <dataValidation allowBlank="1" showInputMessage="1" showErrorMessage="1" promptTitle="Enter Amount" prompt="Enter amount for this line item" sqref="G39:G41" xr:uid="{61162722-BB41-4DC9-B0DC-2E79DC92186D}"/>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D5E695-3260-4DA0-BA21-57ED0C15B5FA}">
          <x14:formula1>
            <xm:f>Roles!$A$2:$A$53</xm:f>
          </x14:formula1>
          <xm:sqref>B9:B31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4548-542C-4ECD-ABB0-BC8C2ACA557F}">
  <dimension ref="B1:K24"/>
  <sheetViews>
    <sheetView workbookViewId="0"/>
  </sheetViews>
  <sheetFormatPr defaultRowHeight="15" x14ac:dyDescent="0.25"/>
  <cols>
    <col min="1" max="1" width="5.85546875" style="36" customWidth="1"/>
    <col min="2" max="2" width="52.7109375" style="36" customWidth="1"/>
    <col min="3" max="3" width="44.5703125" style="36" customWidth="1"/>
    <col min="4" max="4" width="32.5703125" style="36" customWidth="1"/>
    <col min="5" max="5" width="4.42578125" style="36" customWidth="1"/>
    <col min="6" max="6" width="5.7109375" style="36" customWidth="1"/>
    <col min="7" max="16384" width="9.140625" style="36"/>
  </cols>
  <sheetData>
    <row r="1" spans="2:11" s="33" customFormat="1" ht="18.75" x14ac:dyDescent="0.35">
      <c r="B1" s="34" t="s">
        <v>99</v>
      </c>
      <c r="C1" s="35">
        <f>ROUND(0.25*Budget!G54,-2)</f>
        <v>0</v>
      </c>
      <c r="D1" s="75" t="s">
        <v>95</v>
      </c>
    </row>
    <row r="2" spans="2:11" ht="77.25" customHeight="1" thickBot="1" x14ac:dyDescent="0.3">
      <c r="B2" s="37" t="s">
        <v>97</v>
      </c>
      <c r="C2" s="38" t="s">
        <v>98</v>
      </c>
      <c r="D2" s="37" t="s">
        <v>6</v>
      </c>
      <c r="G2" s="127" t="s">
        <v>101</v>
      </c>
      <c r="H2" s="128"/>
      <c r="I2" s="128"/>
      <c r="J2" s="128"/>
      <c r="K2" s="129"/>
    </row>
    <row r="3" spans="2:11" x14ac:dyDescent="0.25">
      <c r="B3" s="18"/>
      <c r="C3" s="18"/>
      <c r="D3" s="19"/>
      <c r="G3" s="130"/>
      <c r="H3" s="131"/>
      <c r="I3" s="131"/>
      <c r="J3" s="131"/>
      <c r="K3" s="132"/>
    </row>
    <row r="4" spans="2:11" x14ac:dyDescent="0.25">
      <c r="B4" s="16"/>
      <c r="C4" s="16"/>
      <c r="D4" s="17"/>
      <c r="G4" s="130"/>
      <c r="H4" s="131"/>
      <c r="I4" s="131"/>
      <c r="J4" s="131"/>
      <c r="K4" s="132"/>
    </row>
    <row r="5" spans="2:11" x14ac:dyDescent="0.25">
      <c r="B5" s="16"/>
      <c r="C5" s="16"/>
      <c r="D5" s="17"/>
      <c r="G5" s="130"/>
      <c r="H5" s="131"/>
      <c r="I5" s="131"/>
      <c r="J5" s="131"/>
      <c r="K5" s="132"/>
    </row>
    <row r="6" spans="2:11" x14ac:dyDescent="0.25">
      <c r="B6" s="16"/>
      <c r="C6" s="16"/>
      <c r="D6" s="17"/>
      <c r="G6" s="130"/>
      <c r="H6" s="131"/>
      <c r="I6" s="131"/>
      <c r="J6" s="131"/>
      <c r="K6" s="132"/>
    </row>
    <row r="7" spans="2:11" x14ac:dyDescent="0.25">
      <c r="B7" s="16"/>
      <c r="C7" s="16"/>
      <c r="D7" s="17"/>
      <c r="G7" s="130"/>
      <c r="H7" s="131"/>
      <c r="I7" s="131"/>
      <c r="J7" s="131"/>
      <c r="K7" s="132"/>
    </row>
    <row r="8" spans="2:11" x14ac:dyDescent="0.25">
      <c r="B8" s="16"/>
      <c r="C8" s="16"/>
      <c r="D8" s="17"/>
      <c r="G8" s="130"/>
      <c r="H8" s="131"/>
      <c r="I8" s="131"/>
      <c r="J8" s="131"/>
      <c r="K8" s="132"/>
    </row>
    <row r="9" spans="2:11" x14ac:dyDescent="0.25">
      <c r="B9" s="16"/>
      <c r="C9" s="16"/>
      <c r="D9" s="17"/>
      <c r="G9" s="130"/>
      <c r="H9" s="131"/>
      <c r="I9" s="131"/>
      <c r="J9" s="131"/>
      <c r="K9" s="132"/>
    </row>
    <row r="10" spans="2:11" x14ac:dyDescent="0.25">
      <c r="B10" s="16"/>
      <c r="C10" s="16"/>
      <c r="D10" s="17"/>
      <c r="G10" s="130"/>
      <c r="H10" s="131"/>
      <c r="I10" s="131"/>
      <c r="J10" s="131"/>
      <c r="K10" s="132"/>
    </row>
    <row r="11" spans="2:11" x14ac:dyDescent="0.25">
      <c r="B11" s="16"/>
      <c r="C11" s="16"/>
      <c r="D11" s="17"/>
      <c r="G11" s="130"/>
      <c r="H11" s="131"/>
      <c r="I11" s="131"/>
      <c r="J11" s="131"/>
      <c r="K11" s="132"/>
    </row>
    <row r="12" spans="2:11" x14ac:dyDescent="0.25">
      <c r="B12" s="16"/>
      <c r="C12" s="16"/>
      <c r="D12" s="17"/>
      <c r="G12" s="130"/>
      <c r="H12" s="131"/>
      <c r="I12" s="131"/>
      <c r="J12" s="131"/>
      <c r="K12" s="132"/>
    </row>
    <row r="13" spans="2:11" x14ac:dyDescent="0.25">
      <c r="B13" s="16"/>
      <c r="C13" s="16"/>
      <c r="D13" s="17"/>
      <c r="G13" s="130"/>
      <c r="H13" s="131"/>
      <c r="I13" s="131"/>
      <c r="J13" s="131"/>
      <c r="K13" s="132"/>
    </row>
    <row r="14" spans="2:11" x14ac:dyDescent="0.25">
      <c r="B14" s="16"/>
      <c r="C14" s="16"/>
      <c r="D14" s="17"/>
      <c r="G14" s="130"/>
      <c r="H14" s="131"/>
      <c r="I14" s="131"/>
      <c r="J14" s="131"/>
      <c r="K14" s="132"/>
    </row>
    <row r="15" spans="2:11" x14ac:dyDescent="0.25">
      <c r="B15" s="16"/>
      <c r="C15" s="16"/>
      <c r="D15" s="17"/>
      <c r="G15" s="130"/>
      <c r="H15" s="131"/>
      <c r="I15" s="131"/>
      <c r="J15" s="131"/>
      <c r="K15" s="132"/>
    </row>
    <row r="16" spans="2:11" x14ac:dyDescent="0.25">
      <c r="B16" s="16"/>
      <c r="C16" s="16"/>
      <c r="D16" s="17"/>
      <c r="G16" s="130"/>
      <c r="H16" s="131"/>
      <c r="I16" s="131"/>
      <c r="J16" s="131"/>
      <c r="K16" s="132"/>
    </row>
    <row r="17" spans="2:11" x14ac:dyDescent="0.25">
      <c r="B17" s="16"/>
      <c r="C17" s="16"/>
      <c r="D17" s="17"/>
      <c r="G17" s="130"/>
      <c r="H17" s="131"/>
      <c r="I17" s="131"/>
      <c r="J17" s="131"/>
      <c r="K17" s="132"/>
    </row>
    <row r="18" spans="2:11" x14ac:dyDescent="0.25">
      <c r="B18" s="16"/>
      <c r="C18" s="16"/>
      <c r="D18" s="17"/>
      <c r="G18" s="130"/>
      <c r="H18" s="131"/>
      <c r="I18" s="131"/>
      <c r="J18" s="131"/>
      <c r="K18" s="132"/>
    </row>
    <row r="19" spans="2:11" x14ac:dyDescent="0.25">
      <c r="B19" s="16"/>
      <c r="C19" s="16"/>
      <c r="D19" s="17"/>
      <c r="G19" s="130"/>
      <c r="H19" s="131"/>
      <c r="I19" s="131"/>
      <c r="J19" s="131"/>
      <c r="K19" s="132"/>
    </row>
    <row r="20" spans="2:11" x14ac:dyDescent="0.25">
      <c r="B20" s="16"/>
      <c r="C20" s="16"/>
      <c r="D20" s="17"/>
      <c r="G20" s="130"/>
      <c r="H20" s="131"/>
      <c r="I20" s="131"/>
      <c r="J20" s="131"/>
      <c r="K20" s="132"/>
    </row>
    <row r="21" spans="2:11" x14ac:dyDescent="0.25">
      <c r="B21" s="16"/>
      <c r="C21" s="16"/>
      <c r="D21" s="17"/>
      <c r="G21" s="130"/>
      <c r="H21" s="131"/>
      <c r="I21" s="131"/>
      <c r="J21" s="131"/>
      <c r="K21" s="132"/>
    </row>
    <row r="22" spans="2:11" x14ac:dyDescent="0.25">
      <c r="B22" s="16"/>
      <c r="C22" s="16"/>
      <c r="D22" s="17"/>
      <c r="G22" s="130"/>
      <c r="H22" s="131"/>
      <c r="I22" s="131"/>
      <c r="J22" s="131"/>
      <c r="K22" s="132"/>
    </row>
    <row r="23" spans="2:11" ht="15.75" thickBot="1" x14ac:dyDescent="0.3">
      <c r="B23" s="31"/>
      <c r="C23" s="31"/>
      <c r="D23" s="32"/>
      <c r="G23" s="133"/>
      <c r="H23" s="134"/>
      <c r="I23" s="134"/>
      <c r="J23" s="134"/>
      <c r="K23" s="135"/>
    </row>
    <row r="24" spans="2:11" ht="19.5" thickBot="1" x14ac:dyDescent="0.35">
      <c r="B24" s="39" t="s">
        <v>100</v>
      </c>
      <c r="C24" s="40"/>
      <c r="D24" s="21">
        <f>SUM(D3:D23)</f>
        <v>0</v>
      </c>
    </row>
  </sheetData>
  <sheetProtection algorithmName="SHA-512" hashValue="+XNWzY+oL4SBoOOST5CvkP0jXgqYd/ZCoKBiQcun6LYJr3K4qGn1KZdNz71wL6bI3Qgnq4nQ6Asqk+AbliyaSQ==" saltValue="+sQwBC9OvpQWHCKESo3Txw==" spinCount="100000" sheet="1" objects="1" scenarios="1"/>
  <protectedRanges>
    <protectedRange sqref="B3:D23" name="Range1"/>
  </protectedRanges>
  <mergeCells count="1">
    <mergeCell ref="G2:K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C6AE-0012-4F60-A8B1-4071838DA02A}">
  <dimension ref="A1:C53"/>
  <sheetViews>
    <sheetView topLeftCell="A47" workbookViewId="0">
      <selection activeCell="C65" sqref="C65"/>
    </sheetView>
  </sheetViews>
  <sheetFormatPr defaultRowHeight="15" x14ac:dyDescent="0.25"/>
  <cols>
    <col min="1" max="1" width="30.28515625" style="12" customWidth="1"/>
    <col min="2" max="2" width="23.5703125" style="14" customWidth="1"/>
    <col min="3" max="3" width="40.7109375" style="14" customWidth="1"/>
  </cols>
  <sheetData>
    <row r="1" spans="1:3" x14ac:dyDescent="0.25">
      <c r="A1" s="11" t="s">
        <v>7</v>
      </c>
      <c r="B1" s="15" t="s">
        <v>8</v>
      </c>
      <c r="C1" s="10" t="s">
        <v>9</v>
      </c>
    </row>
    <row r="2" spans="1:3" ht="30" x14ac:dyDescent="0.25">
      <c r="A2" s="11" t="s">
        <v>21</v>
      </c>
      <c r="B2" s="15" t="s">
        <v>22</v>
      </c>
      <c r="C2" s="13">
        <v>125477</v>
      </c>
    </row>
    <row r="3" spans="1:3" ht="30" x14ac:dyDescent="0.25">
      <c r="A3" s="11" t="s">
        <v>23</v>
      </c>
      <c r="B3" s="15" t="s">
        <v>22</v>
      </c>
      <c r="C3" s="13">
        <v>125477</v>
      </c>
    </row>
    <row r="4" spans="1:3" ht="30" x14ac:dyDescent="0.25">
      <c r="A4" s="11" t="s">
        <v>24</v>
      </c>
      <c r="B4" s="15" t="s">
        <v>22</v>
      </c>
      <c r="C4" s="13">
        <v>76150</v>
      </c>
    </row>
    <row r="5" spans="1:3" ht="30" x14ac:dyDescent="0.25">
      <c r="A5" s="11" t="s">
        <v>25</v>
      </c>
      <c r="B5" s="15" t="s">
        <v>22</v>
      </c>
      <c r="C5" s="13">
        <v>76150</v>
      </c>
    </row>
    <row r="6" spans="1:3" ht="30" x14ac:dyDescent="0.25">
      <c r="A6" s="11" t="s">
        <v>26</v>
      </c>
      <c r="B6" s="15" t="s">
        <v>22</v>
      </c>
      <c r="C6" s="13">
        <v>76150</v>
      </c>
    </row>
    <row r="7" spans="1:3" ht="30" x14ac:dyDescent="0.25">
      <c r="A7" s="11" t="s">
        <v>27</v>
      </c>
      <c r="B7" s="15" t="s">
        <v>22</v>
      </c>
      <c r="C7" s="13">
        <v>54594</v>
      </c>
    </row>
    <row r="8" spans="1:3" ht="30" x14ac:dyDescent="0.25">
      <c r="A8" s="11" t="s">
        <v>28</v>
      </c>
      <c r="B8" s="15" t="s">
        <v>22</v>
      </c>
      <c r="C8" s="13">
        <v>99919</v>
      </c>
    </row>
    <row r="9" spans="1:3" ht="30" x14ac:dyDescent="0.25">
      <c r="A9" s="11" t="s">
        <v>29</v>
      </c>
      <c r="B9" s="15" t="s">
        <v>22</v>
      </c>
      <c r="C9" s="13">
        <v>76150</v>
      </c>
    </row>
    <row r="10" spans="1:3" ht="30" x14ac:dyDescent="0.25">
      <c r="A10" s="11" t="s">
        <v>30</v>
      </c>
      <c r="B10" s="15" t="s">
        <v>22</v>
      </c>
      <c r="C10" s="13">
        <v>82340</v>
      </c>
    </row>
    <row r="11" spans="1:3" ht="30" x14ac:dyDescent="0.25">
      <c r="A11" s="11" t="s">
        <v>31</v>
      </c>
      <c r="B11" s="15" t="s">
        <v>22</v>
      </c>
      <c r="C11" s="13">
        <v>43667</v>
      </c>
    </row>
    <row r="12" spans="1:3" ht="30" x14ac:dyDescent="0.25">
      <c r="A12" s="11" t="s">
        <v>32</v>
      </c>
      <c r="B12" s="15" t="s">
        <v>22</v>
      </c>
      <c r="C12" s="13">
        <v>76150</v>
      </c>
    </row>
    <row r="13" spans="1:3" ht="30" x14ac:dyDescent="0.25">
      <c r="A13" s="11" t="s">
        <v>33</v>
      </c>
      <c r="B13" s="15" t="s">
        <v>22</v>
      </c>
      <c r="C13" s="13">
        <v>86003</v>
      </c>
    </row>
    <row r="14" spans="1:3" ht="30" x14ac:dyDescent="0.25">
      <c r="A14" s="11" t="s">
        <v>34</v>
      </c>
      <c r="B14" s="15" t="s">
        <v>22</v>
      </c>
      <c r="C14" s="13">
        <v>61222</v>
      </c>
    </row>
    <row r="15" spans="1:3" ht="30" x14ac:dyDescent="0.25">
      <c r="A15" s="11" t="s">
        <v>35</v>
      </c>
      <c r="B15" s="15" t="s">
        <v>22</v>
      </c>
      <c r="C15" s="13">
        <v>82340</v>
      </c>
    </row>
    <row r="16" spans="1:3" ht="30" x14ac:dyDescent="0.25">
      <c r="A16" s="11" t="s">
        <v>36</v>
      </c>
      <c r="B16" s="15" t="s">
        <v>22</v>
      </c>
      <c r="C16" s="13">
        <v>76150</v>
      </c>
    </row>
    <row r="17" spans="1:3" ht="30" x14ac:dyDescent="0.25">
      <c r="A17" s="11" t="s">
        <v>37</v>
      </c>
      <c r="B17" s="15" t="s">
        <v>22</v>
      </c>
      <c r="C17" s="13">
        <v>61222</v>
      </c>
    </row>
    <row r="18" spans="1:3" ht="30" x14ac:dyDescent="0.25">
      <c r="A18" s="11" t="s">
        <v>38</v>
      </c>
      <c r="B18" s="15" t="s">
        <v>22</v>
      </c>
      <c r="C18" s="13">
        <v>83426</v>
      </c>
    </row>
    <row r="19" spans="1:3" ht="30" x14ac:dyDescent="0.25">
      <c r="A19" s="11" t="s">
        <v>39</v>
      </c>
      <c r="B19" s="15" t="s">
        <v>22</v>
      </c>
      <c r="C19" s="13">
        <v>76150</v>
      </c>
    </row>
    <row r="20" spans="1:3" ht="30" x14ac:dyDescent="0.25">
      <c r="A20" s="11" t="s">
        <v>40</v>
      </c>
      <c r="B20" s="15" t="s">
        <v>22</v>
      </c>
      <c r="C20" s="13">
        <v>76150</v>
      </c>
    </row>
    <row r="21" spans="1:3" ht="30" x14ac:dyDescent="0.25">
      <c r="A21" s="11" t="s">
        <v>41</v>
      </c>
      <c r="B21" s="15" t="s">
        <v>22</v>
      </c>
      <c r="C21" s="13">
        <v>76150</v>
      </c>
    </row>
    <row r="22" spans="1:3" ht="30" x14ac:dyDescent="0.25">
      <c r="A22" s="11" t="s">
        <v>42</v>
      </c>
      <c r="B22" s="15" t="s">
        <v>22</v>
      </c>
      <c r="C22" s="13">
        <v>125477</v>
      </c>
    </row>
    <row r="23" spans="1:3" ht="30" x14ac:dyDescent="0.25">
      <c r="A23" s="11" t="s">
        <v>43</v>
      </c>
      <c r="B23" s="15" t="s">
        <v>22</v>
      </c>
      <c r="C23" s="13">
        <v>83426</v>
      </c>
    </row>
    <row r="24" spans="1:3" ht="30" x14ac:dyDescent="0.25">
      <c r="A24" s="11" t="s">
        <v>44</v>
      </c>
      <c r="B24" s="15" t="s">
        <v>22</v>
      </c>
      <c r="C24" s="13">
        <v>76150</v>
      </c>
    </row>
    <row r="25" spans="1:3" ht="30" x14ac:dyDescent="0.25">
      <c r="A25" s="11" t="s">
        <v>45</v>
      </c>
      <c r="B25" s="15" t="s">
        <v>22</v>
      </c>
      <c r="C25" s="13">
        <v>148992</v>
      </c>
    </row>
    <row r="26" spans="1:3" ht="30" x14ac:dyDescent="0.25">
      <c r="A26" s="11" t="s">
        <v>46</v>
      </c>
      <c r="B26" s="15" t="s">
        <v>22</v>
      </c>
      <c r="C26" s="13">
        <v>125477</v>
      </c>
    </row>
    <row r="27" spans="1:3" ht="30" x14ac:dyDescent="0.25">
      <c r="A27" s="11" t="s">
        <v>47</v>
      </c>
      <c r="B27" s="15" t="s">
        <v>22</v>
      </c>
      <c r="C27" s="13">
        <v>76150</v>
      </c>
    </row>
    <row r="28" spans="1:3" ht="30" x14ac:dyDescent="0.25">
      <c r="A28" s="11" t="s">
        <v>48</v>
      </c>
      <c r="B28" s="15" t="s">
        <v>22</v>
      </c>
      <c r="C28" s="13">
        <v>61222</v>
      </c>
    </row>
    <row r="29" spans="1:3" ht="30" x14ac:dyDescent="0.25">
      <c r="A29" s="11" t="s">
        <v>49</v>
      </c>
      <c r="B29" s="15" t="s">
        <v>22</v>
      </c>
      <c r="C29" s="13">
        <v>61222</v>
      </c>
    </row>
    <row r="30" spans="1:3" ht="30" x14ac:dyDescent="0.25">
      <c r="A30" s="11" t="s">
        <v>50</v>
      </c>
      <c r="B30" s="15" t="s">
        <v>22</v>
      </c>
      <c r="C30" s="13">
        <v>120680</v>
      </c>
    </row>
    <row r="31" spans="1:3" ht="45" x14ac:dyDescent="0.25">
      <c r="A31" s="11" t="s">
        <v>51</v>
      </c>
      <c r="B31" s="15" t="s">
        <v>22</v>
      </c>
      <c r="C31" s="13">
        <v>137760</v>
      </c>
    </row>
    <row r="32" spans="1:3" ht="30" x14ac:dyDescent="0.25">
      <c r="A32" s="11" t="s">
        <v>52</v>
      </c>
      <c r="B32" s="15" t="s">
        <v>53</v>
      </c>
      <c r="C32" s="13">
        <v>53987</v>
      </c>
    </row>
    <row r="33" spans="1:3" ht="30" x14ac:dyDescent="0.25">
      <c r="A33" s="11" t="s">
        <v>54</v>
      </c>
      <c r="B33" s="15" t="s">
        <v>53</v>
      </c>
      <c r="C33" s="13">
        <v>96387</v>
      </c>
    </row>
    <row r="34" spans="1:3" ht="30" x14ac:dyDescent="0.25">
      <c r="A34" s="11" t="s">
        <v>55</v>
      </c>
      <c r="B34" s="15" t="s">
        <v>53</v>
      </c>
      <c r="C34" s="13">
        <v>53987</v>
      </c>
    </row>
    <row r="35" spans="1:3" ht="30" x14ac:dyDescent="0.25">
      <c r="A35" s="11" t="s">
        <v>56</v>
      </c>
      <c r="B35" s="15" t="s">
        <v>53</v>
      </c>
      <c r="C35" s="13">
        <v>76150</v>
      </c>
    </row>
    <row r="36" spans="1:3" ht="30" x14ac:dyDescent="0.25">
      <c r="A36" s="11" t="s">
        <v>57</v>
      </c>
      <c r="B36" s="15" t="s">
        <v>53</v>
      </c>
      <c r="C36" s="13">
        <v>94969</v>
      </c>
    </row>
    <row r="37" spans="1:3" ht="30" x14ac:dyDescent="0.25">
      <c r="A37" s="11" t="s">
        <v>58</v>
      </c>
      <c r="B37" s="15" t="s">
        <v>53</v>
      </c>
      <c r="C37" s="13">
        <v>60240</v>
      </c>
    </row>
    <row r="38" spans="1:3" ht="30" x14ac:dyDescent="0.25">
      <c r="A38" s="11" t="s">
        <v>59</v>
      </c>
      <c r="B38" s="15" t="s">
        <v>53</v>
      </c>
      <c r="C38" s="13">
        <v>96387</v>
      </c>
    </row>
    <row r="39" spans="1:3" ht="30" x14ac:dyDescent="0.25">
      <c r="A39" s="11" t="s">
        <v>60</v>
      </c>
      <c r="B39" s="15" t="s">
        <v>53</v>
      </c>
      <c r="C39" s="13">
        <v>109737</v>
      </c>
    </row>
    <row r="40" spans="1:3" ht="30" x14ac:dyDescent="0.25">
      <c r="A40" s="11" t="s">
        <v>61</v>
      </c>
      <c r="B40" s="15" t="s">
        <v>53</v>
      </c>
      <c r="C40" s="13">
        <v>127940</v>
      </c>
    </row>
    <row r="41" spans="1:3" ht="30" x14ac:dyDescent="0.25">
      <c r="A41" s="11" t="s">
        <v>62</v>
      </c>
      <c r="B41" s="15" t="s">
        <v>53</v>
      </c>
      <c r="C41" s="13">
        <v>82404</v>
      </c>
    </row>
    <row r="42" spans="1:3" ht="30" x14ac:dyDescent="0.25">
      <c r="A42" s="11" t="s">
        <v>63</v>
      </c>
      <c r="B42" s="15" t="s">
        <v>53</v>
      </c>
      <c r="C42" s="13">
        <v>82404</v>
      </c>
    </row>
    <row r="43" spans="1:3" ht="30" x14ac:dyDescent="0.25">
      <c r="A43" s="11" t="s">
        <v>64</v>
      </c>
      <c r="B43" s="15" t="s">
        <v>53</v>
      </c>
      <c r="C43" s="13">
        <v>67971</v>
      </c>
    </row>
    <row r="44" spans="1:3" ht="30" x14ac:dyDescent="0.25">
      <c r="A44" s="11" t="s">
        <v>65</v>
      </c>
      <c r="B44" s="15" t="s">
        <v>53</v>
      </c>
      <c r="C44" s="13">
        <v>37885</v>
      </c>
    </row>
    <row r="45" spans="1:3" ht="30" x14ac:dyDescent="0.25">
      <c r="A45" s="11" t="s">
        <v>66</v>
      </c>
      <c r="B45" s="15" t="s">
        <v>53</v>
      </c>
      <c r="C45" s="13">
        <v>82404</v>
      </c>
    </row>
    <row r="46" spans="1:3" ht="30" x14ac:dyDescent="0.25">
      <c r="A46" s="11" t="s">
        <v>67</v>
      </c>
      <c r="B46" s="15" t="s">
        <v>53</v>
      </c>
      <c r="C46" s="13">
        <v>43667</v>
      </c>
    </row>
    <row r="47" spans="1:3" ht="30" x14ac:dyDescent="0.25">
      <c r="A47" s="11" t="s">
        <v>68</v>
      </c>
      <c r="B47" s="15" t="s">
        <v>53</v>
      </c>
      <c r="C47" s="13">
        <v>43667</v>
      </c>
    </row>
    <row r="48" spans="1:3" ht="30" x14ac:dyDescent="0.25">
      <c r="A48" s="11" t="s">
        <v>69</v>
      </c>
      <c r="B48" s="15" t="s">
        <v>53</v>
      </c>
      <c r="C48" s="13">
        <v>60240</v>
      </c>
    </row>
    <row r="49" spans="1:3" ht="30" x14ac:dyDescent="0.25">
      <c r="A49" s="11" t="s">
        <v>70</v>
      </c>
      <c r="B49" s="15" t="s">
        <v>53</v>
      </c>
      <c r="C49" s="13">
        <v>76150</v>
      </c>
    </row>
    <row r="50" spans="1:3" ht="30" x14ac:dyDescent="0.25">
      <c r="A50" s="11" t="s">
        <v>71</v>
      </c>
      <c r="B50" s="15" t="s">
        <v>53</v>
      </c>
      <c r="C50" s="13">
        <v>82238</v>
      </c>
    </row>
    <row r="51" spans="1:3" ht="30" x14ac:dyDescent="0.25">
      <c r="A51" s="11" t="s">
        <v>72</v>
      </c>
      <c r="B51" s="15" t="s">
        <v>53</v>
      </c>
      <c r="C51" s="13">
        <v>43667</v>
      </c>
    </row>
    <row r="52" spans="1:3" ht="30" x14ac:dyDescent="0.25">
      <c r="A52" s="11" t="s">
        <v>73</v>
      </c>
      <c r="B52" s="15" t="s">
        <v>53</v>
      </c>
      <c r="C52" s="13">
        <v>76150</v>
      </c>
    </row>
    <row r="53" spans="1:3" ht="30" x14ac:dyDescent="0.25">
      <c r="A53" s="11" t="s">
        <v>74</v>
      </c>
      <c r="B53" s="15" t="s">
        <v>53</v>
      </c>
      <c r="C53" s="13">
        <v>60240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01f4a36-d71a-47f8-a21b-d92f06acce07">
      <UserInfo>
        <DisplayName/>
        <AccountId xsi:nil="true"/>
        <AccountType/>
      </UserInfo>
    </SharedWithUsers>
    <lcf76f155ced4ddcb4097134ff3c332f xmlns="cebef2b3-c494-40b5-bbcd-dca5d38f5ec9">
      <Terms xmlns="http://schemas.microsoft.com/office/infopath/2007/PartnerControls"/>
    </lcf76f155ced4ddcb4097134ff3c332f>
    <TaxCatchAll xmlns="d01f4a36-d71a-47f8-a21b-d92f06acce07" xsi:nil="true"/>
    <Audience xmlns="cebef2b3-c494-40b5-bbcd-dca5d38f5e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3464522F003140AF795DF12C0ABBD0" ma:contentTypeVersion="19" ma:contentTypeDescription="Create a new document." ma:contentTypeScope="" ma:versionID="5ebbb9011f50ae17accea775950a156b">
  <xsd:schema xmlns:xsd="http://www.w3.org/2001/XMLSchema" xmlns:xs="http://www.w3.org/2001/XMLSchema" xmlns:p="http://schemas.microsoft.com/office/2006/metadata/properties" xmlns:ns2="cebef2b3-c494-40b5-bbcd-dca5d38f5ec9" xmlns:ns3="d01f4a36-d71a-47f8-a21b-d92f06acce07" targetNamespace="http://schemas.microsoft.com/office/2006/metadata/properties" ma:root="true" ma:fieldsID="66f358fc77a95a6ebc441c6a223c3967" ns2:_="" ns3:_="">
    <xsd:import namespace="cebef2b3-c494-40b5-bbcd-dca5d38f5ec9"/>
    <xsd:import namespace="d01f4a36-d71a-47f8-a21b-d92f06acce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udie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ef2b3-c494-40b5-bbcd-dca5d38f5e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221ef1-9fa5-4103-9dc0-cdaf83f2de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udience" ma:index="26" nillable="true" ma:displayName="Audience" ma:description="Description of Audience and Date that presentation was given" ma:format="Dropdown" ma:internalName="Audienc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1f4a36-d71a-47f8-a21b-d92f06acce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71edbd1-8c46-42ea-a879-8056b42e971d}" ma:internalName="TaxCatchAll" ma:showField="CatchAllData" ma:web="d01f4a36-d71a-47f8-a21b-d92f06acc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03F94-382A-4E5B-B940-E3D30BD4ECA3}">
  <ds:schemaRefs>
    <ds:schemaRef ds:uri="http://schemas.microsoft.com/sharepoint/v3/contenttype/forms"/>
  </ds:schemaRefs>
</ds:datastoreItem>
</file>

<file path=customXml/itemProps2.xml><?xml version="1.0" encoding="utf-8"?>
<ds:datastoreItem xmlns:ds="http://schemas.openxmlformats.org/officeDocument/2006/customXml" ds:itemID="{0EF5BC1B-CDC7-49BF-8D46-21227422A093}">
  <ds:schemaRefs>
    <ds:schemaRef ds:uri="http://schemas.microsoft.com/office/2006/metadata/properties"/>
    <ds:schemaRef ds:uri="http://schemas.microsoft.com/office/infopath/2007/PartnerControls"/>
    <ds:schemaRef ds:uri="7a1605d0-9be8-4740-a075-84325c2c2825"/>
    <ds:schemaRef ds:uri="2b9d4580-3640-4d21-ae80-e6dc504b7152"/>
  </ds:schemaRefs>
</ds:datastoreItem>
</file>

<file path=customXml/itemProps3.xml><?xml version="1.0" encoding="utf-8"?>
<ds:datastoreItem xmlns:ds="http://schemas.openxmlformats.org/officeDocument/2006/customXml" ds:itemID="{6DC63966-0983-4FFB-BBE6-1B6E4EF2250B}"/>
</file>

<file path=docMetadata/LabelInfo.xml><?xml version="1.0" encoding="utf-8"?>
<clbl:labelList xmlns:clbl="http://schemas.microsoft.com/office/2020/mipLabelMetadata">
  <clbl:label id="{4ef96c5c-d83f-466b-a478-816a5bb4af62}" enabled="0" method="" siteId="{4ef96c5c-d83f-466b-a478-816a5bb4af6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One-time Startup Cost</vt:lpstr>
      <vt:lpstr>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Pavic, Ivica</dc:creator>
  <cp:keywords/>
  <dc:description/>
  <cp:lastModifiedBy>Pavic, Ivica</cp:lastModifiedBy>
  <cp:revision/>
  <dcterms:created xsi:type="dcterms:W3CDTF">2025-04-04T20:20:40Z</dcterms:created>
  <dcterms:modified xsi:type="dcterms:W3CDTF">2025-09-23T13:56:46Z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270700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0x010100953464522F003140AF795DF12C0ABBD0</vt:lpwstr>
  </property>
  <property fmtid="{D5CDD505-2E9C-101B-9397-08002B2CF9AE}" pid="6" name="MSIP_Label_034a106e-6316-442c-ad35-738afd673d2b_Enabled">
    <vt:lpwstr>true</vt:lpwstr>
  </property>
  <property fmtid="{D5CDD505-2E9C-101B-9397-08002B2CF9AE}" pid="7" name="ComplianceAssetId">
    <vt:lpwstr/>
  </property>
  <property fmtid="{D5CDD505-2E9C-101B-9397-08002B2CF9AE}" pid="8" name="TemplateUrl">
    <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etDate">
    <vt:lpwstr>2023-08-11T15:05:01Z</vt:lpwstr>
  </property>
  <property fmtid="{D5CDD505-2E9C-101B-9397-08002B2CF9AE}" pid="11" name="_ExtendedDescription">
    <vt:lpwstr/>
  </property>
  <property fmtid="{D5CDD505-2E9C-101B-9397-08002B2CF9AE}" pid="12" name="TriggerFlowInfo">
    <vt:lpwstr/>
  </property>
  <property fmtid="{D5CDD505-2E9C-101B-9397-08002B2CF9AE}" pid="13" name="MSIP_Label_034a106e-6316-442c-ad35-738afd673d2b_ContentBits">
    <vt:lpwstr>0</vt:lpwstr>
  </property>
  <property fmtid="{D5CDD505-2E9C-101B-9397-08002B2CF9AE}" pid="14" name="MSIP_Label_034a106e-6316-442c-ad35-738afd673d2b_SiteId">
    <vt:lpwstr>cddc1229-ac2a-4b97-b78a-0e5cacb5865c</vt:lpwstr>
  </property>
  <property fmtid="{D5CDD505-2E9C-101B-9397-08002B2CF9AE}" pid="15" name="MSIP_Label_034a106e-6316-442c-ad35-738afd673d2b_Method">
    <vt:lpwstr>Standard</vt:lpwstr>
  </property>
  <property fmtid="{D5CDD505-2E9C-101B-9397-08002B2CF9AE}" pid="16" name="xd_Signature">
    <vt:bool>false</vt:bool>
  </property>
  <property fmtid="{D5CDD505-2E9C-101B-9397-08002B2CF9AE}" pid="17" name="MSIP_Label_034a106e-6316-442c-ad35-738afd673d2b_ActionId">
    <vt:lpwstr>369a1825-8c69-4dc0-983a-903cfa6d34f3</vt:lpwstr>
  </property>
</Properties>
</file>